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970" tabRatio="936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Hotline_Avenue!$A$2:$Z$707</definedName>
    <definedName name="_xlnm._FilterDatabase" localSheetId="1" hidden="1">'Hotline_EJ Avenue'!$A$2:$Z$428</definedName>
  </definedNames>
  <calcPr calcId="125725"/>
</workbook>
</file>

<file path=xl/calcChain.xml><?xml version="1.0" encoding="utf-8"?>
<calcChain xmlns="http://schemas.openxmlformats.org/spreadsheetml/2006/main">
  <c r="O437" i="43"/>
  <c r="T428"/>
  <c r="S428"/>
  <c r="O428"/>
  <c r="P428" s="1"/>
  <c r="N428"/>
  <c r="L428"/>
  <c r="T427"/>
  <c r="S427"/>
  <c r="O427"/>
  <c r="P427" s="1"/>
  <c r="N427"/>
  <c r="L427"/>
  <c r="T426"/>
  <c r="S426"/>
  <c r="O426"/>
  <c r="P426" s="1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O421"/>
  <c r="P421" s="1"/>
  <c r="N421"/>
  <c r="L421"/>
  <c r="T420"/>
  <c r="S420"/>
  <c r="O420"/>
  <c r="P420" s="1"/>
  <c r="N420"/>
  <c r="L420"/>
  <c r="T419"/>
  <c r="S419"/>
  <c r="O419"/>
  <c r="P419" s="1"/>
  <c r="N419"/>
  <c r="L419"/>
  <c r="T418"/>
  <c r="S418"/>
  <c r="O418"/>
  <c r="P418"/>
  <c r="N418"/>
  <c r="L418"/>
  <c r="T417"/>
  <c r="S417"/>
  <c r="O417"/>
  <c r="P417" s="1"/>
  <c r="N417"/>
  <c r="L417"/>
  <c r="T416"/>
  <c r="O416"/>
  <c r="P416" s="1"/>
  <c r="N416"/>
  <c r="L416"/>
  <c r="T415"/>
  <c r="O415"/>
  <c r="P415" s="1"/>
  <c r="N415"/>
  <c r="L415"/>
  <c r="T414"/>
  <c r="O414"/>
  <c r="P414" s="1"/>
  <c r="N414"/>
  <c r="L414"/>
  <c r="T413"/>
  <c r="O413"/>
  <c r="P413" s="1"/>
  <c r="N413"/>
  <c r="L413"/>
  <c r="T412"/>
  <c r="O412"/>
  <c r="P412" s="1"/>
  <c r="N412"/>
  <c r="L412"/>
  <c r="T411"/>
  <c r="O411"/>
  <c r="P411" s="1"/>
  <c r="N411"/>
  <c r="L411"/>
  <c r="T410"/>
  <c r="O410"/>
  <c r="P410" s="1"/>
  <c r="N410"/>
  <c r="L410"/>
  <c r="T409"/>
  <c r="O409"/>
  <c r="P409" s="1"/>
  <c r="N409"/>
  <c r="L409"/>
  <c r="T408"/>
  <c r="O408"/>
  <c r="P408"/>
  <c r="N408"/>
  <c r="L408"/>
  <c r="T407"/>
  <c r="O407"/>
  <c r="P407" s="1"/>
  <c r="N407"/>
  <c r="L407"/>
  <c r="T406"/>
  <c r="O406"/>
  <c r="P406" s="1"/>
  <c r="N406"/>
  <c r="L406"/>
  <c r="T405"/>
  <c r="O405"/>
  <c r="P405" s="1"/>
  <c r="N405"/>
  <c r="L405"/>
  <c r="T404"/>
  <c r="O404"/>
  <c r="P404" s="1"/>
  <c r="N404"/>
  <c r="L404"/>
  <c r="T403"/>
  <c r="O403"/>
  <c r="P403" s="1"/>
  <c r="N403"/>
  <c r="L403"/>
  <c r="T402"/>
  <c r="O402"/>
  <c r="P402" s="1"/>
  <c r="N402"/>
  <c r="L402"/>
  <c r="T401"/>
  <c r="O401"/>
  <c r="P401" s="1"/>
  <c r="N401"/>
  <c r="L401"/>
  <c r="T400"/>
  <c r="O400"/>
  <c r="P400"/>
  <c r="N400"/>
  <c r="L400"/>
  <c r="T399"/>
  <c r="O399"/>
  <c r="P399"/>
  <c r="N399"/>
  <c r="L399"/>
  <c r="T398"/>
  <c r="O398"/>
  <c r="P398" s="1"/>
  <c r="N398"/>
  <c r="L398"/>
  <c r="T397"/>
  <c r="O397"/>
  <c r="P397" s="1"/>
  <c r="N397"/>
  <c r="L397"/>
  <c r="T396"/>
  <c r="O396"/>
  <c r="P396" s="1"/>
  <c r="N396"/>
  <c r="L396"/>
  <c r="T395"/>
  <c r="O395"/>
  <c r="P395" s="1"/>
  <c r="N395"/>
  <c r="L395"/>
  <c r="T394"/>
  <c r="O394"/>
  <c r="P394" s="1"/>
  <c r="N394"/>
  <c r="L394"/>
  <c r="T393"/>
  <c r="O393"/>
  <c r="P393" s="1"/>
  <c r="N393"/>
  <c r="L393"/>
  <c r="T392"/>
  <c r="O392"/>
  <c r="P392" s="1"/>
  <c r="N392"/>
  <c r="L392"/>
  <c r="T391"/>
  <c r="O391"/>
  <c r="P391"/>
  <c r="N391"/>
  <c r="L391"/>
  <c r="T390"/>
  <c r="O390"/>
  <c r="P390" s="1"/>
  <c r="N390"/>
  <c r="L390"/>
  <c r="T389"/>
  <c r="O389"/>
  <c r="P389" s="1"/>
  <c r="N389"/>
  <c r="L389"/>
  <c r="T388"/>
  <c r="O388"/>
  <c r="P388"/>
  <c r="N388"/>
  <c r="L388"/>
  <c r="T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O382"/>
  <c r="P382" s="1"/>
  <c r="N382"/>
  <c r="L382"/>
  <c r="T381"/>
  <c r="O381"/>
  <c r="P381" s="1"/>
  <c r="N381"/>
  <c r="L381"/>
  <c r="T380"/>
  <c r="O380"/>
  <c r="P380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O374"/>
  <c r="P374" s="1"/>
  <c r="N374"/>
  <c r="L374"/>
  <c r="T373"/>
  <c r="O373"/>
  <c r="P373" s="1"/>
  <c r="N373"/>
  <c r="L373"/>
  <c r="T372"/>
  <c r="O372"/>
  <c r="P372" s="1"/>
  <c r="N372"/>
  <c r="L372"/>
  <c r="T371"/>
  <c r="O371"/>
  <c r="P371" s="1"/>
  <c r="N371"/>
  <c r="L371"/>
  <c r="T370"/>
  <c r="O370"/>
  <c r="P370" s="1"/>
  <c r="N370"/>
  <c r="L370"/>
  <c r="T369"/>
  <c r="O369"/>
  <c r="P369" s="1"/>
  <c r="N369"/>
  <c r="L369"/>
  <c r="T368"/>
  <c r="O368"/>
  <c r="P368" s="1"/>
  <c r="N368"/>
  <c r="L368"/>
  <c r="T367"/>
  <c r="O367"/>
  <c r="P367" s="1"/>
  <c r="N367"/>
  <c r="L367"/>
  <c r="T366"/>
  <c r="O366"/>
  <c r="P366" s="1"/>
  <c r="N366"/>
  <c r="L366"/>
  <c r="T365"/>
  <c r="O365"/>
  <c r="P365" s="1"/>
  <c r="N365"/>
  <c r="L365"/>
  <c r="T364"/>
  <c r="O364"/>
  <c r="P364" s="1"/>
  <c r="N364"/>
  <c r="L364"/>
  <c r="T363"/>
  <c r="O363"/>
  <c r="P363" s="1"/>
  <c r="N363"/>
  <c r="L363"/>
  <c r="T362"/>
  <c r="O362"/>
  <c r="P362" s="1"/>
  <c r="N362"/>
  <c r="L362"/>
  <c r="T361"/>
  <c r="O361"/>
  <c r="P361" s="1"/>
  <c r="N361"/>
  <c r="L361"/>
  <c r="T360"/>
  <c r="O360"/>
  <c r="P360" s="1"/>
  <c r="N360"/>
  <c r="L360"/>
  <c r="T359"/>
  <c r="O359"/>
  <c r="P359" s="1"/>
  <c r="N359"/>
  <c r="L359"/>
  <c r="T358"/>
  <c r="O358"/>
  <c r="P358" s="1"/>
  <c r="N358"/>
  <c r="L358"/>
  <c r="T357"/>
  <c r="O357"/>
  <c r="P357" s="1"/>
  <c r="N357"/>
  <c r="L357"/>
  <c r="T356"/>
  <c r="O356"/>
  <c r="P356" s="1"/>
  <c r="N356"/>
  <c r="L356"/>
  <c r="T355"/>
  <c r="O355"/>
  <c r="P355" s="1"/>
  <c r="N355"/>
  <c r="L355"/>
  <c r="T354"/>
  <c r="O354"/>
  <c r="P354" s="1"/>
  <c r="N354"/>
  <c r="L354"/>
  <c r="T353"/>
  <c r="O353"/>
  <c r="P353" s="1"/>
  <c r="N353"/>
  <c r="L353"/>
  <c r="T352"/>
  <c r="O352"/>
  <c r="P352" s="1"/>
  <c r="N352"/>
  <c r="L352"/>
  <c r="T351"/>
  <c r="O351"/>
  <c r="P351" s="1"/>
  <c r="N351"/>
  <c r="L351"/>
  <c r="T350"/>
  <c r="O350"/>
  <c r="P350" s="1"/>
  <c r="N350"/>
  <c r="L350"/>
  <c r="T349"/>
  <c r="O349"/>
  <c r="P349" s="1"/>
  <c r="N349"/>
  <c r="L349"/>
  <c r="T348"/>
  <c r="O348"/>
  <c r="P348" s="1"/>
  <c r="N348"/>
  <c r="L348"/>
  <c r="T347"/>
  <c r="O347"/>
  <c r="P347" s="1"/>
  <c r="N347"/>
  <c r="L347"/>
  <c r="T346"/>
  <c r="O346"/>
  <c r="P346" s="1"/>
  <c r="N346"/>
  <c r="L346"/>
  <c r="T345"/>
  <c r="O345"/>
  <c r="P345" s="1"/>
  <c r="N345"/>
  <c r="L345"/>
  <c r="T344"/>
  <c r="O344"/>
  <c r="P344"/>
  <c r="N344"/>
  <c r="L344"/>
  <c r="T343"/>
  <c r="O343"/>
  <c r="P343" s="1"/>
  <c r="N343"/>
  <c r="L343"/>
  <c r="T342"/>
  <c r="O342"/>
  <c r="P342" s="1"/>
  <c r="N342"/>
  <c r="L342"/>
  <c r="T341"/>
  <c r="O341"/>
  <c r="P341" s="1"/>
  <c r="N341"/>
  <c r="L341"/>
  <c r="T340"/>
  <c r="O340"/>
  <c r="P340" s="1"/>
  <c r="N340"/>
  <c r="L340"/>
  <c r="T339"/>
  <c r="O339"/>
  <c r="P339" s="1"/>
  <c r="N339"/>
  <c r="L339"/>
  <c r="T338"/>
  <c r="O338"/>
  <c r="P338" s="1"/>
  <c r="N338"/>
  <c r="L338"/>
  <c r="T337"/>
  <c r="O337"/>
  <c r="P337" s="1"/>
  <c r="N337"/>
  <c r="L337"/>
  <c r="T336"/>
  <c r="O336"/>
  <c r="P336"/>
  <c r="N336"/>
  <c r="L336"/>
  <c r="T335"/>
  <c r="O335"/>
  <c r="P335"/>
  <c r="N335"/>
  <c r="L335"/>
  <c r="T334"/>
  <c r="O334"/>
  <c r="P334" s="1"/>
  <c r="N334"/>
  <c r="L334"/>
  <c r="T333"/>
  <c r="O333"/>
  <c r="P333" s="1"/>
  <c r="N333"/>
  <c r="L333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O329"/>
  <c r="P329" s="1"/>
  <c r="N329"/>
  <c r="L329"/>
  <c r="T328"/>
  <c r="O328"/>
  <c r="P328" s="1"/>
  <c r="N328"/>
  <c r="L328"/>
  <c r="T327"/>
  <c r="O327"/>
  <c r="P327"/>
  <c r="N327"/>
  <c r="L327"/>
  <c r="T326"/>
  <c r="O326"/>
  <c r="P326" s="1"/>
  <c r="N326"/>
  <c r="L326"/>
  <c r="T325"/>
  <c r="O325"/>
  <c r="P325" s="1"/>
  <c r="N325"/>
  <c r="L325"/>
  <c r="T324"/>
  <c r="O324"/>
  <c r="P324"/>
  <c r="N324"/>
  <c r="L324"/>
  <c r="T323"/>
  <c r="O323"/>
  <c r="P323" s="1"/>
  <c r="N323"/>
  <c r="L323"/>
  <c r="T322"/>
  <c r="O322"/>
  <c r="P322" s="1"/>
  <c r="N322"/>
  <c r="L322"/>
  <c r="T321"/>
  <c r="O321"/>
  <c r="P321" s="1"/>
  <c r="N321"/>
  <c r="L321"/>
  <c r="T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O305"/>
  <c r="P305" s="1"/>
  <c r="N305"/>
  <c r="L305"/>
  <c r="T304"/>
  <c r="O304"/>
  <c r="P304" s="1"/>
  <c r="N304"/>
  <c r="L304"/>
  <c r="T303"/>
  <c r="O303"/>
  <c r="P303" s="1"/>
  <c r="N303"/>
  <c r="L303"/>
  <c r="T302"/>
  <c r="O302"/>
  <c r="P302" s="1"/>
  <c r="N302"/>
  <c r="L302"/>
  <c r="T301"/>
  <c r="O301"/>
  <c r="P301" s="1"/>
  <c r="N301"/>
  <c r="L301"/>
  <c r="T300"/>
  <c r="O300"/>
  <c r="P300" s="1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O296"/>
  <c r="P296" s="1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O289"/>
  <c r="P289" s="1"/>
  <c r="N289"/>
  <c r="L289"/>
  <c r="T288"/>
  <c r="O288"/>
  <c r="P288" s="1"/>
  <c r="N288"/>
  <c r="L288"/>
  <c r="T287"/>
  <c r="O287"/>
  <c r="P287" s="1"/>
  <c r="N287"/>
  <c r="L287"/>
  <c r="T286"/>
  <c r="O286"/>
  <c r="P286" s="1"/>
  <c r="N286"/>
  <c r="L286"/>
  <c r="T285"/>
  <c r="O285"/>
  <c r="P285" s="1"/>
  <c r="N285"/>
  <c r="L285"/>
  <c r="T284"/>
  <c r="O284"/>
  <c r="P284" s="1"/>
  <c r="N284"/>
  <c r="L284"/>
  <c r="T283"/>
  <c r="O283"/>
  <c r="P283" s="1"/>
  <c r="N283"/>
  <c r="L283"/>
  <c r="T282"/>
  <c r="O282"/>
  <c r="P282" s="1"/>
  <c r="N282"/>
  <c r="L282"/>
  <c r="T281"/>
  <c r="O281"/>
  <c r="P281" s="1"/>
  <c r="N281"/>
  <c r="L281"/>
  <c r="T280"/>
  <c r="O280"/>
  <c r="P280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O275"/>
  <c r="P275" s="1"/>
  <c r="N275"/>
  <c r="L275"/>
  <c r="T274"/>
  <c r="O274"/>
  <c r="P274" s="1"/>
  <c r="N274"/>
  <c r="L274"/>
  <c r="T273"/>
  <c r="O273"/>
  <c r="P273" s="1"/>
  <c r="N273"/>
  <c r="L273"/>
  <c r="T272"/>
  <c r="O272"/>
  <c r="P272"/>
  <c r="N272"/>
  <c r="L272"/>
  <c r="T271"/>
  <c r="O271"/>
  <c r="P271"/>
  <c r="N271"/>
  <c r="L271"/>
  <c r="T270"/>
  <c r="O270"/>
  <c r="P270" s="1"/>
  <c r="N270"/>
  <c r="L270"/>
  <c r="T269"/>
  <c r="O269"/>
  <c r="P269" s="1"/>
  <c r="N269"/>
  <c r="L269"/>
  <c r="T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/>
  <c r="N263"/>
  <c r="L263"/>
  <c r="T262"/>
  <c r="O262"/>
  <c r="P262" s="1"/>
  <c r="N262"/>
  <c r="L262"/>
  <c r="T261"/>
  <c r="O261"/>
  <c r="P261" s="1"/>
  <c r="N261"/>
  <c r="L261"/>
  <c r="T260"/>
  <c r="O260"/>
  <c r="P260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O246"/>
  <c r="P246" s="1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O241"/>
  <c r="P241" s="1"/>
  <c r="N241"/>
  <c r="L241"/>
  <c r="T240"/>
  <c r="O240"/>
  <c r="P240" s="1"/>
  <c r="N240"/>
  <c r="L240"/>
  <c r="T239"/>
  <c r="O239"/>
  <c r="P239" s="1"/>
  <c r="N239"/>
  <c r="L239"/>
  <c r="T238"/>
  <c r="O238"/>
  <c r="P238" s="1"/>
  <c r="N238"/>
  <c r="L238"/>
  <c r="T237"/>
  <c r="O237"/>
  <c r="P237" s="1"/>
  <c r="N237"/>
  <c r="L237"/>
  <c r="T236"/>
  <c r="O236"/>
  <c r="P236" s="1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O232"/>
  <c r="P232" s="1"/>
  <c r="N232"/>
  <c r="L232"/>
  <c r="T231"/>
  <c r="O231"/>
  <c r="P231" s="1"/>
  <c r="N231"/>
  <c r="L231"/>
  <c r="T230"/>
  <c r="O230"/>
  <c r="P230" s="1"/>
  <c r="N230"/>
  <c r="L230"/>
  <c r="T229"/>
  <c r="O229"/>
  <c r="P229" s="1"/>
  <c r="N229"/>
  <c r="L229"/>
  <c r="T228"/>
  <c r="O228"/>
  <c r="P228" s="1"/>
  <c r="N228"/>
  <c r="L228"/>
  <c r="T227"/>
  <c r="O227"/>
  <c r="P227" s="1"/>
  <c r="N227"/>
  <c r="L227"/>
  <c r="T226"/>
  <c r="O226"/>
  <c r="P226" s="1"/>
  <c r="N226"/>
  <c r="L226"/>
  <c r="T225"/>
  <c r="O225"/>
  <c r="P225" s="1"/>
  <c r="N225"/>
  <c r="L225"/>
  <c r="T224"/>
  <c r="O224"/>
  <c r="P224" s="1"/>
  <c r="N224"/>
  <c r="L224"/>
  <c r="T223"/>
  <c r="O223"/>
  <c r="P223" s="1"/>
  <c r="N223"/>
  <c r="L223"/>
  <c r="T222"/>
  <c r="O222"/>
  <c r="P222" s="1"/>
  <c r="N222"/>
  <c r="L222"/>
  <c r="T221"/>
  <c r="O221"/>
  <c r="P221" s="1"/>
  <c r="N221"/>
  <c r="L221"/>
  <c r="T220"/>
  <c r="O220"/>
  <c r="P220" s="1"/>
  <c r="N220"/>
  <c r="L220"/>
  <c r="T219"/>
  <c r="O219"/>
  <c r="P219" s="1"/>
  <c r="N219"/>
  <c r="L219"/>
  <c r="T218"/>
  <c r="O218"/>
  <c r="P218" s="1"/>
  <c r="N218"/>
  <c r="L218"/>
  <c r="T217"/>
  <c r="O217"/>
  <c r="P217" s="1"/>
  <c r="N217"/>
  <c r="L217"/>
  <c r="T216"/>
  <c r="O216"/>
  <c r="P216"/>
  <c r="N216"/>
  <c r="L216"/>
  <c r="T215"/>
  <c r="O215"/>
  <c r="P215" s="1"/>
  <c r="N215"/>
  <c r="L215"/>
  <c r="T214"/>
  <c r="O214"/>
  <c r="P214" s="1"/>
  <c r="N214"/>
  <c r="L214"/>
  <c r="T213"/>
  <c r="O213"/>
  <c r="P213" s="1"/>
  <c r="N213"/>
  <c r="L213"/>
  <c r="T212"/>
  <c r="O212"/>
  <c r="P212" s="1"/>
  <c r="N212"/>
  <c r="L212"/>
  <c r="T211"/>
  <c r="O211"/>
  <c r="P211" s="1"/>
  <c r="N211"/>
  <c r="L211"/>
  <c r="T210"/>
  <c r="O210"/>
  <c r="P210" s="1"/>
  <c r="N210"/>
  <c r="L210"/>
  <c r="T209"/>
  <c r="O209"/>
  <c r="P209" s="1"/>
  <c r="N209"/>
  <c r="L209"/>
  <c r="T208"/>
  <c r="O208"/>
  <c r="P208"/>
  <c r="N208"/>
  <c r="L208"/>
  <c r="T207"/>
  <c r="O207"/>
  <c r="P207"/>
  <c r="N207"/>
  <c r="L207"/>
  <c r="T206"/>
  <c r="O206"/>
  <c r="P206" s="1"/>
  <c r="N206"/>
  <c r="L206"/>
  <c r="T205"/>
  <c r="O205"/>
  <c r="P205" s="1"/>
  <c r="N205"/>
  <c r="L205"/>
  <c r="T204"/>
  <c r="O204"/>
  <c r="P204" s="1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O200"/>
  <c r="P200" s="1"/>
  <c r="N200"/>
  <c r="L200"/>
  <c r="T199"/>
  <c r="O199"/>
  <c r="P199"/>
  <c r="N199"/>
  <c r="L199"/>
  <c r="T198"/>
  <c r="O198"/>
  <c r="P198" s="1"/>
  <c r="N198"/>
  <c r="L198"/>
  <c r="T197"/>
  <c r="O197"/>
  <c r="P197" s="1"/>
  <c r="N197"/>
  <c r="L197"/>
  <c r="T196"/>
  <c r="O196"/>
  <c r="P196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O192"/>
  <c r="P192" s="1"/>
  <c r="N192"/>
  <c r="L192"/>
  <c r="T191"/>
  <c r="O191"/>
  <c r="P191" s="1"/>
  <c r="N191"/>
  <c r="L191"/>
  <c r="T190"/>
  <c r="O190"/>
  <c r="P190" s="1"/>
  <c r="N190"/>
  <c r="L190"/>
  <c r="T189"/>
  <c r="O189"/>
  <c r="P189" s="1"/>
  <c r="N189"/>
  <c r="L189"/>
  <c r="T188"/>
  <c r="O188"/>
  <c r="P188"/>
  <c r="N188"/>
  <c r="L188"/>
  <c r="T187"/>
  <c r="O187"/>
  <c r="P187" s="1"/>
  <c r="N187"/>
  <c r="L187"/>
  <c r="T186"/>
  <c r="O186"/>
  <c r="P186" s="1"/>
  <c r="N186"/>
  <c r="L186"/>
  <c r="T185"/>
  <c r="O185"/>
  <c r="P185" s="1"/>
  <c r="N185"/>
  <c r="L185"/>
  <c r="T184"/>
  <c r="O184"/>
  <c r="P184" s="1"/>
  <c r="N184"/>
  <c r="L184"/>
  <c r="T183"/>
  <c r="O183"/>
  <c r="P183" s="1"/>
  <c r="N183"/>
  <c r="L183"/>
  <c r="T182"/>
  <c r="O182"/>
  <c r="P182" s="1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O177"/>
  <c r="P177" s="1"/>
  <c r="N177"/>
  <c r="L177"/>
  <c r="T176"/>
  <c r="O176"/>
  <c r="P176" s="1"/>
  <c r="N176"/>
  <c r="L176"/>
  <c r="T175"/>
  <c r="O175"/>
  <c r="P175" s="1"/>
  <c r="N175"/>
  <c r="L175"/>
  <c r="T174"/>
  <c r="O174"/>
  <c r="P174" s="1"/>
  <c r="N174"/>
  <c r="L174"/>
  <c r="T173"/>
  <c r="O173"/>
  <c r="P173" s="1"/>
  <c r="N173"/>
  <c r="L173"/>
  <c r="T172"/>
  <c r="O172"/>
  <c r="P172" s="1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O168"/>
  <c r="P168" s="1"/>
  <c r="N168"/>
  <c r="L168"/>
  <c r="T167"/>
  <c r="O167"/>
  <c r="P167" s="1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O160"/>
  <c r="P160" s="1"/>
  <c r="N160"/>
  <c r="L160"/>
  <c r="T159"/>
  <c r="O159"/>
  <c r="P159" s="1"/>
  <c r="N159"/>
  <c r="L159"/>
  <c r="T158"/>
  <c r="O158"/>
  <c r="P158" s="1"/>
  <c r="N158"/>
  <c r="L158"/>
  <c r="T157"/>
  <c r="O157"/>
  <c r="P157" s="1"/>
  <c r="N157"/>
  <c r="L157"/>
  <c r="T156"/>
  <c r="O156"/>
  <c r="P156" s="1"/>
  <c r="N156"/>
  <c r="L156"/>
  <c r="T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/>
  <c r="N144"/>
  <c r="L144"/>
  <c r="T143"/>
  <c r="O143"/>
  <c r="P143"/>
  <c r="N143"/>
  <c r="L143"/>
  <c r="T142"/>
  <c r="O142"/>
  <c r="P142" s="1"/>
  <c r="N142"/>
  <c r="L142"/>
  <c r="T141"/>
  <c r="O141"/>
  <c r="P141" s="1"/>
  <c r="N141"/>
  <c r="L141"/>
  <c r="T140"/>
  <c r="O140"/>
  <c r="P140" s="1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O136"/>
  <c r="P136" s="1"/>
  <c r="N136"/>
  <c r="L136"/>
  <c r="T135"/>
  <c r="O135"/>
  <c r="P135"/>
  <c r="N135"/>
  <c r="L135"/>
  <c r="T134"/>
  <c r="O134"/>
  <c r="P134" s="1"/>
  <c r="N134"/>
  <c r="L134"/>
  <c r="T133"/>
  <c r="O133"/>
  <c r="P133" s="1"/>
  <c r="N133"/>
  <c r="L133"/>
  <c r="T132"/>
  <c r="O132"/>
  <c r="P132"/>
  <c r="N132"/>
  <c r="L132"/>
  <c r="T131"/>
  <c r="O131"/>
  <c r="P131" s="1"/>
  <c r="N131"/>
  <c r="L131"/>
  <c r="T130"/>
  <c r="O130"/>
  <c r="P130" s="1"/>
  <c r="N130"/>
  <c r="L130"/>
  <c r="T129"/>
  <c r="O129"/>
  <c r="P129" s="1"/>
  <c r="N129"/>
  <c r="L129"/>
  <c r="T128"/>
  <c r="O128"/>
  <c r="P128" s="1"/>
  <c r="N128"/>
  <c r="L128"/>
  <c r="T127"/>
  <c r="O127"/>
  <c r="P127" s="1"/>
  <c r="N127"/>
  <c r="L127"/>
  <c r="T126"/>
  <c r="O126"/>
  <c r="P126" s="1"/>
  <c r="N126"/>
  <c r="L126"/>
  <c r="T125"/>
  <c r="O125"/>
  <c r="P125" s="1"/>
  <c r="N125"/>
  <c r="L125"/>
  <c r="T124"/>
  <c r="O124"/>
  <c r="P124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O120"/>
  <c r="P120" s="1"/>
  <c r="N120"/>
  <c r="L120"/>
  <c r="T119"/>
  <c r="O119"/>
  <c r="P119" s="1"/>
  <c r="N119"/>
  <c r="L119"/>
  <c r="T118"/>
  <c r="O118"/>
  <c r="P118" s="1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O113"/>
  <c r="P113" s="1"/>
  <c r="N113"/>
  <c r="L113"/>
  <c r="T112"/>
  <c r="O112"/>
  <c r="P112" s="1"/>
  <c r="N112"/>
  <c r="L112"/>
  <c r="T111"/>
  <c r="O111"/>
  <c r="P111" s="1"/>
  <c r="N111"/>
  <c r="L111"/>
  <c r="T110"/>
  <c r="O110"/>
  <c r="P110" s="1"/>
  <c r="N110"/>
  <c r="L110"/>
  <c r="T109"/>
  <c r="O109"/>
  <c r="P109" s="1"/>
  <c r="N109"/>
  <c r="L109"/>
  <c r="T108"/>
  <c r="O108"/>
  <c r="P108" s="1"/>
  <c r="N108"/>
  <c r="L108"/>
  <c r="T107"/>
  <c r="S107"/>
  <c r="O107"/>
  <c r="P107" s="1"/>
  <c r="N107"/>
  <c r="L107"/>
  <c r="T106"/>
  <c r="O106"/>
  <c r="P106" s="1"/>
  <c r="N106"/>
  <c r="L106"/>
  <c r="T105"/>
  <c r="O105"/>
  <c r="P105" s="1"/>
  <c r="N105"/>
  <c r="L105"/>
  <c r="T104"/>
  <c r="O104"/>
  <c r="P104" s="1"/>
  <c r="N104"/>
  <c r="L104"/>
  <c r="T103"/>
  <c r="O103"/>
  <c r="P103" s="1"/>
  <c r="N103"/>
  <c r="L103"/>
  <c r="T102"/>
  <c r="O102"/>
  <c r="P102" s="1"/>
  <c r="N102"/>
  <c r="L102"/>
  <c r="T101"/>
  <c r="O101"/>
  <c r="P10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O95"/>
  <c r="P95" s="1"/>
  <c r="N95"/>
  <c r="L95"/>
  <c r="T94"/>
  <c r="O94"/>
  <c r="P94" s="1"/>
  <c r="N94"/>
  <c r="L94"/>
  <c r="T93"/>
  <c r="O93"/>
  <c r="P93"/>
  <c r="N93"/>
  <c r="L93"/>
  <c r="T92"/>
  <c r="O92"/>
  <c r="P92"/>
  <c r="N92"/>
  <c r="L92"/>
  <c r="T91"/>
  <c r="O91"/>
  <c r="P91" s="1"/>
  <c r="N91"/>
  <c r="L91"/>
  <c r="T90"/>
  <c r="O90"/>
  <c r="P90" s="1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O85"/>
  <c r="P85" s="1"/>
  <c r="N85"/>
  <c r="L85"/>
  <c r="T84"/>
  <c r="O84"/>
  <c r="P84"/>
  <c r="N84"/>
  <c r="L84"/>
  <c r="T83"/>
  <c r="O83"/>
  <c r="P83" s="1"/>
  <c r="N83"/>
  <c r="L83"/>
  <c r="T82"/>
  <c r="O82"/>
  <c r="P82" s="1"/>
  <c r="N82"/>
  <c r="L82"/>
  <c r="T81"/>
  <c r="O81"/>
  <c r="P8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O61"/>
  <c r="P61" s="1"/>
  <c r="N61"/>
  <c r="L61"/>
  <c r="T60"/>
  <c r="O60"/>
  <c r="P60" s="1"/>
  <c r="N60"/>
  <c r="L60"/>
  <c r="T59"/>
  <c r="O59"/>
  <c r="P59" s="1"/>
  <c r="N59"/>
  <c r="L59"/>
  <c r="T58"/>
  <c r="O58"/>
  <c r="P58" s="1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O54"/>
  <c r="P54" s="1"/>
  <c r="N54"/>
  <c r="L54"/>
  <c r="T53"/>
  <c r="O53"/>
  <c r="P53" s="1"/>
  <c r="N53"/>
  <c r="L53"/>
  <c r="T52"/>
  <c r="O52"/>
  <c r="P52" s="1"/>
  <c r="N52"/>
  <c r="L52"/>
  <c r="T51"/>
  <c r="O51"/>
  <c r="P51" s="1"/>
  <c r="N51"/>
  <c r="L51"/>
  <c r="T50"/>
  <c r="O50"/>
  <c r="P50" s="1"/>
  <c r="N50"/>
  <c r="L50"/>
  <c r="T49"/>
  <c r="O49"/>
  <c r="P49" s="1"/>
  <c r="N49"/>
  <c r="L49"/>
  <c r="T48"/>
  <c r="O48"/>
  <c r="P48" s="1"/>
  <c r="N48"/>
  <c r="L48"/>
  <c r="T47"/>
  <c r="O47"/>
  <c r="P47" s="1"/>
  <c r="N47"/>
  <c r="L47"/>
  <c r="T46"/>
  <c r="O46"/>
  <c r="P46" s="1"/>
  <c r="N46"/>
  <c r="L46"/>
  <c r="T45"/>
  <c r="O45"/>
  <c r="P45" s="1"/>
  <c r="N45"/>
  <c r="L45"/>
  <c r="T44"/>
  <c r="O44"/>
  <c r="P44" s="1"/>
  <c r="N44"/>
  <c r="L44"/>
  <c r="T43"/>
  <c r="O43"/>
  <c r="P43" s="1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O38"/>
  <c r="P38" s="1"/>
  <c r="N38"/>
  <c r="L38"/>
  <c r="T37"/>
  <c r="O37"/>
  <c r="P37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O33"/>
  <c r="P33" s="1"/>
  <c r="N33"/>
  <c r="L33"/>
  <c r="T32"/>
  <c r="O32"/>
  <c r="P32" s="1"/>
  <c r="N32"/>
  <c r="L32"/>
  <c r="T31"/>
  <c r="O31"/>
  <c r="P31" s="1"/>
  <c r="N31"/>
  <c r="L31"/>
  <c r="T30"/>
  <c r="O30"/>
  <c r="P30" s="1"/>
  <c r="N30"/>
  <c r="L30"/>
  <c r="T29"/>
  <c r="O29"/>
  <c r="P29"/>
  <c r="N29"/>
  <c r="L29"/>
  <c r="T28"/>
  <c r="O28"/>
  <c r="P28"/>
  <c r="N28"/>
  <c r="L28"/>
  <c r="T27"/>
  <c r="O27"/>
  <c r="P27" s="1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O20"/>
  <c r="P20" s="1"/>
  <c r="N20"/>
  <c r="L20"/>
  <c r="T19"/>
  <c r="O19"/>
  <c r="P19" s="1"/>
  <c r="N19"/>
  <c r="L19"/>
  <c r="T18"/>
  <c r="O18"/>
  <c r="P18" s="1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/>
  <c r="N14"/>
  <c r="L14"/>
  <c r="T13"/>
  <c r="O13"/>
  <c r="P13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O6"/>
  <c r="P6" s="1"/>
  <c r="N6"/>
  <c r="N3"/>
  <c r="N4"/>
  <c r="N5"/>
  <c r="L6"/>
  <c r="T5"/>
  <c r="O5"/>
  <c r="P5" s="1"/>
  <c r="L5"/>
  <c r="T4"/>
  <c r="O4"/>
  <c r="P4" s="1"/>
  <c r="L4"/>
  <c r="L3"/>
  <c r="T3"/>
  <c r="O3"/>
  <c r="P3" s="1"/>
  <c r="T707" i="41"/>
  <c r="O707"/>
  <c r="P707"/>
  <c r="N707"/>
  <c r="L707"/>
  <c r="T706"/>
  <c r="O706"/>
  <c r="P706" s="1"/>
  <c r="N706"/>
  <c r="L706"/>
  <c r="T705"/>
  <c r="O705"/>
  <c r="P705" s="1"/>
  <c r="N705"/>
  <c r="L705"/>
  <c r="T704"/>
  <c r="P704"/>
  <c r="O704"/>
  <c r="N704"/>
  <c r="L704"/>
  <c r="T703"/>
  <c r="P703"/>
  <c r="O703"/>
  <c r="N703"/>
  <c r="L703"/>
  <c r="T702"/>
  <c r="P702"/>
  <c r="O702"/>
  <c r="N702"/>
  <c r="L702"/>
  <c r="T701"/>
  <c r="O701"/>
  <c r="P701"/>
  <c r="N701"/>
  <c r="L701"/>
  <c r="T700"/>
  <c r="S700"/>
  <c r="O700"/>
  <c r="P700" s="1"/>
  <c r="N700"/>
  <c r="L700"/>
  <c r="T699"/>
  <c r="S699"/>
  <c r="O699"/>
  <c r="P699" s="1"/>
  <c r="N699"/>
  <c r="L699"/>
  <c r="T698"/>
  <c r="S698"/>
  <c r="O698"/>
  <c r="P698" s="1"/>
  <c r="N698"/>
  <c r="L698"/>
  <c r="T697"/>
  <c r="O697"/>
  <c r="P697" s="1"/>
  <c r="N697"/>
  <c r="L697"/>
  <c r="T696"/>
  <c r="O696"/>
  <c r="P696" s="1"/>
  <c r="N696"/>
  <c r="L696"/>
  <c r="T695"/>
  <c r="O695"/>
  <c r="P695" s="1"/>
  <c r="N695"/>
  <c r="L695"/>
  <c r="T694"/>
  <c r="S694"/>
  <c r="O694"/>
  <c r="P694" s="1"/>
  <c r="N694"/>
  <c r="L694"/>
  <c r="T693"/>
  <c r="S693"/>
  <c r="O693"/>
  <c r="P693" s="1"/>
  <c r="N693"/>
  <c r="L693"/>
  <c r="T692"/>
  <c r="S692"/>
  <c r="O692"/>
  <c r="P692" s="1"/>
  <c r="N692"/>
  <c r="L692"/>
  <c r="T691"/>
  <c r="S691"/>
  <c r="P691"/>
  <c r="O691"/>
  <c r="N691"/>
  <c r="L691"/>
  <c r="T690"/>
  <c r="S690"/>
  <c r="O690"/>
  <c r="P690" s="1"/>
  <c r="N690"/>
  <c r="L690"/>
  <c r="T689"/>
  <c r="S689"/>
  <c r="O689"/>
  <c r="P689" s="1"/>
  <c r="N689"/>
  <c r="L689"/>
  <c r="T688"/>
  <c r="S688"/>
  <c r="O688"/>
  <c r="P688" s="1"/>
  <c r="N688"/>
  <c r="L688"/>
  <c r="T687"/>
  <c r="S687"/>
  <c r="P687"/>
  <c r="O687"/>
  <c r="N687"/>
  <c r="L687"/>
  <c r="T686"/>
  <c r="S686"/>
  <c r="O686"/>
  <c r="P686" s="1"/>
  <c r="N686"/>
  <c r="L686"/>
  <c r="T685"/>
  <c r="O685"/>
  <c r="P685" s="1"/>
  <c r="N685"/>
  <c r="L685"/>
  <c r="T684"/>
  <c r="O684"/>
  <c r="P684" s="1"/>
  <c r="N684"/>
  <c r="L684"/>
  <c r="T683"/>
  <c r="O683"/>
  <c r="P683" s="1"/>
  <c r="N683"/>
  <c r="L683"/>
  <c r="T682"/>
  <c r="O682"/>
  <c r="P682" s="1"/>
  <c r="N682"/>
  <c r="L682"/>
  <c r="T681"/>
  <c r="O681"/>
  <c r="P681"/>
  <c r="N681"/>
  <c r="L681"/>
  <c r="T680"/>
  <c r="O680"/>
  <c r="P680"/>
  <c r="N680"/>
  <c r="L680"/>
  <c r="T679"/>
  <c r="S679"/>
  <c r="O679"/>
  <c r="P679" s="1"/>
  <c r="N679"/>
  <c r="L679"/>
  <c r="T678"/>
  <c r="S678"/>
  <c r="O678"/>
  <c r="P678" s="1"/>
  <c r="N678"/>
  <c r="L678"/>
  <c r="T677"/>
  <c r="S677"/>
  <c r="O677"/>
  <c r="P677" s="1"/>
  <c r="N677"/>
  <c r="L677"/>
  <c r="T676"/>
  <c r="S676"/>
  <c r="O676"/>
  <c r="P676"/>
  <c r="N676"/>
  <c r="L676"/>
  <c r="T675"/>
  <c r="S675"/>
  <c r="O675"/>
  <c r="P675" s="1"/>
  <c r="N675"/>
  <c r="L675"/>
  <c r="T674"/>
  <c r="S674"/>
  <c r="O674"/>
  <c r="P674" s="1"/>
  <c r="N674"/>
  <c r="L674"/>
  <c r="T673"/>
  <c r="P673"/>
  <c r="O673"/>
  <c r="N673"/>
  <c r="L673"/>
  <c r="T672"/>
  <c r="O672"/>
  <c r="P672" s="1"/>
  <c r="N672"/>
  <c r="L672"/>
  <c r="T671"/>
  <c r="O671"/>
  <c r="P671"/>
  <c r="N671"/>
  <c r="L671"/>
  <c r="T670"/>
  <c r="S670"/>
  <c r="P670"/>
  <c r="O670"/>
  <c r="N670"/>
  <c r="L670"/>
  <c r="T669"/>
  <c r="S669"/>
  <c r="O669"/>
  <c r="P669" s="1"/>
  <c r="N669"/>
  <c r="L669"/>
  <c r="T668"/>
  <c r="S668"/>
  <c r="O668"/>
  <c r="P668"/>
  <c r="N668"/>
  <c r="L668"/>
  <c r="T667"/>
  <c r="O667"/>
  <c r="P667" s="1"/>
  <c r="N667"/>
  <c r="L667"/>
  <c r="T666"/>
  <c r="P666"/>
  <c r="O666"/>
  <c r="N666"/>
  <c r="L666"/>
  <c r="T665"/>
  <c r="P665"/>
  <c r="O665"/>
  <c r="N665"/>
  <c r="L665"/>
  <c r="T664"/>
  <c r="S664"/>
  <c r="O664"/>
  <c r="P664" s="1"/>
  <c r="N664"/>
  <c r="L664"/>
  <c r="T663"/>
  <c r="S663"/>
  <c r="O663"/>
  <c r="P663" s="1"/>
  <c r="N663"/>
  <c r="L663"/>
  <c r="T662"/>
  <c r="S662"/>
  <c r="O662"/>
  <c r="P662" s="1"/>
  <c r="N662"/>
  <c r="L662"/>
  <c r="T661"/>
  <c r="S661"/>
  <c r="O661"/>
  <c r="P661" s="1"/>
  <c r="N661"/>
  <c r="L661"/>
  <c r="T660"/>
  <c r="S660"/>
  <c r="O660"/>
  <c r="P660" s="1"/>
  <c r="N660"/>
  <c r="L660"/>
  <c r="T659"/>
  <c r="S659"/>
  <c r="O659"/>
  <c r="P659"/>
  <c r="N659"/>
  <c r="L659"/>
  <c r="T658"/>
  <c r="S658"/>
  <c r="O658"/>
  <c r="P658" s="1"/>
  <c r="N658"/>
  <c r="L658"/>
  <c r="T657"/>
  <c r="S657"/>
  <c r="O657"/>
  <c r="P657" s="1"/>
  <c r="N657"/>
  <c r="L657"/>
  <c r="T656"/>
  <c r="S656"/>
  <c r="O656"/>
  <c r="P656" s="1"/>
  <c r="N656"/>
  <c r="L656"/>
  <c r="T655"/>
  <c r="S655"/>
  <c r="O655"/>
  <c r="P655"/>
  <c r="N655"/>
  <c r="L655"/>
  <c r="T654"/>
  <c r="S654"/>
  <c r="O654"/>
  <c r="P654" s="1"/>
  <c r="N654"/>
  <c r="L654"/>
  <c r="T653"/>
  <c r="S653"/>
  <c r="O653"/>
  <c r="P653" s="1"/>
  <c r="N653"/>
  <c r="L653"/>
  <c r="T652"/>
  <c r="O652"/>
  <c r="P652" s="1"/>
  <c r="N652"/>
  <c r="L652"/>
  <c r="T651"/>
  <c r="P651"/>
  <c r="O651"/>
  <c r="N651"/>
  <c r="L651"/>
  <c r="T650"/>
  <c r="O650"/>
  <c r="P650"/>
  <c r="N650"/>
  <c r="L650"/>
  <c r="T649"/>
  <c r="O649"/>
  <c r="P649"/>
  <c r="N649"/>
  <c r="L649"/>
  <c r="T648"/>
  <c r="O648"/>
  <c r="P648"/>
  <c r="N648"/>
  <c r="L648"/>
  <c r="T647"/>
  <c r="O647"/>
  <c r="P647" s="1"/>
  <c r="N647"/>
  <c r="L647"/>
  <c r="T646"/>
  <c r="O646"/>
  <c r="P646" s="1"/>
  <c r="N646"/>
  <c r="L646"/>
  <c r="T645"/>
  <c r="P645"/>
  <c r="O645"/>
  <c r="N645"/>
  <c r="L645"/>
  <c r="T644"/>
  <c r="O644"/>
  <c r="P644" s="1"/>
  <c r="N644"/>
  <c r="L644"/>
  <c r="T643"/>
  <c r="P643"/>
  <c r="O643"/>
  <c r="N643"/>
  <c r="L643"/>
  <c r="T642"/>
  <c r="O642"/>
  <c r="P642"/>
  <c r="N642"/>
  <c r="L642"/>
  <c r="T641"/>
  <c r="O641"/>
  <c r="P641"/>
  <c r="N641"/>
  <c r="L641"/>
  <c r="T640"/>
  <c r="O640"/>
  <c r="P640"/>
  <c r="N640"/>
  <c r="L640"/>
  <c r="T639"/>
  <c r="O639"/>
  <c r="P639" s="1"/>
  <c r="N639"/>
  <c r="L639"/>
  <c r="T638"/>
  <c r="P638"/>
  <c r="O638"/>
  <c r="N638"/>
  <c r="L638"/>
  <c r="T637"/>
  <c r="O637"/>
  <c r="P637" s="1"/>
  <c r="N637"/>
  <c r="L637"/>
  <c r="T636"/>
  <c r="O636"/>
  <c r="P636" s="1"/>
  <c r="N636"/>
  <c r="L636"/>
  <c r="T635"/>
  <c r="O635"/>
  <c r="P635" s="1"/>
  <c r="N635"/>
  <c r="L635"/>
  <c r="T634"/>
  <c r="O634"/>
  <c r="P634"/>
  <c r="N634"/>
  <c r="L634"/>
  <c r="T633"/>
  <c r="O633"/>
  <c r="P633"/>
  <c r="N633"/>
  <c r="L633"/>
  <c r="T632"/>
  <c r="O632"/>
  <c r="P632" s="1"/>
  <c r="N632"/>
  <c r="L632"/>
  <c r="T631"/>
  <c r="S631"/>
  <c r="O631"/>
  <c r="P631"/>
  <c r="N631"/>
  <c r="L631"/>
  <c r="T630"/>
  <c r="S630"/>
  <c r="O630"/>
  <c r="P630" s="1"/>
  <c r="N630"/>
  <c r="L630"/>
  <c r="T629"/>
  <c r="S629"/>
  <c r="O629"/>
  <c r="P629" s="1"/>
  <c r="N629"/>
  <c r="L629"/>
  <c r="T628"/>
  <c r="S628"/>
  <c r="O628"/>
  <c r="P628"/>
  <c r="N628"/>
  <c r="L628"/>
  <c r="T627"/>
  <c r="S627"/>
  <c r="O627"/>
  <c r="P627"/>
  <c r="N627"/>
  <c r="L627"/>
  <c r="T626"/>
  <c r="S626"/>
  <c r="P626"/>
  <c r="O626"/>
  <c r="N626"/>
  <c r="L626"/>
  <c r="T625"/>
  <c r="S625"/>
  <c r="P625"/>
  <c r="O625"/>
  <c r="N625"/>
  <c r="L625"/>
  <c r="T624"/>
  <c r="S624"/>
  <c r="O624"/>
  <c r="P624"/>
  <c r="N624"/>
  <c r="L624"/>
  <c r="T623"/>
  <c r="S623"/>
  <c r="O623"/>
  <c r="P623"/>
  <c r="N623"/>
  <c r="L623"/>
  <c r="T622"/>
  <c r="S622"/>
  <c r="O622"/>
  <c r="P622" s="1"/>
  <c r="N622"/>
  <c r="L622"/>
  <c r="T621"/>
  <c r="S621"/>
  <c r="P621"/>
  <c r="O621"/>
  <c r="N621"/>
  <c r="L621"/>
  <c r="T620"/>
  <c r="S620"/>
  <c r="O620"/>
  <c r="P620"/>
  <c r="N620"/>
  <c r="L620"/>
  <c r="T619"/>
  <c r="S619"/>
  <c r="O619"/>
  <c r="P619"/>
  <c r="N619"/>
  <c r="L619"/>
  <c r="T618"/>
  <c r="S618"/>
  <c r="P618"/>
  <c r="O618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/>
  <c r="N615"/>
  <c r="L615"/>
  <c r="T614"/>
  <c r="S614"/>
  <c r="O614"/>
  <c r="P614" s="1"/>
  <c r="N614"/>
  <c r="L614"/>
  <c r="T613"/>
  <c r="S613"/>
  <c r="P613"/>
  <c r="O613"/>
  <c r="N613"/>
  <c r="L613"/>
  <c r="T612"/>
  <c r="S612"/>
  <c r="O612"/>
  <c r="P612"/>
  <c r="N612"/>
  <c r="L612"/>
  <c r="T611"/>
  <c r="S611"/>
  <c r="O611"/>
  <c r="P61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/>
  <c r="N607"/>
  <c r="L607"/>
  <c r="T606"/>
  <c r="S606"/>
  <c r="P606"/>
  <c r="O606"/>
  <c r="N606"/>
  <c r="L606"/>
  <c r="T605"/>
  <c r="S605"/>
  <c r="O605"/>
  <c r="P605" s="1"/>
  <c r="N605"/>
  <c r="L605"/>
  <c r="T604"/>
  <c r="S604"/>
  <c r="O604"/>
  <c r="P604"/>
  <c r="N604"/>
  <c r="L604"/>
  <c r="T603"/>
  <c r="S603"/>
  <c r="O603"/>
  <c r="P603"/>
  <c r="N603"/>
  <c r="L603"/>
  <c r="T602"/>
  <c r="S602"/>
  <c r="P602"/>
  <c r="O602"/>
  <c r="N602"/>
  <c r="L602"/>
  <c r="T601"/>
  <c r="S601"/>
  <c r="O601"/>
  <c r="P601" s="1"/>
  <c r="N601"/>
  <c r="L601"/>
  <c r="T600"/>
  <c r="S600"/>
  <c r="O600"/>
  <c r="P600" s="1"/>
  <c r="N600"/>
  <c r="L600"/>
  <c r="T599"/>
  <c r="S599"/>
  <c r="O599"/>
  <c r="P599"/>
  <c r="N599"/>
  <c r="L599"/>
  <c r="T598"/>
  <c r="S598"/>
  <c r="O598"/>
  <c r="P598" s="1"/>
  <c r="N598"/>
  <c r="L598"/>
  <c r="T597"/>
  <c r="S597"/>
  <c r="O597"/>
  <c r="P597" s="1"/>
  <c r="N597"/>
  <c r="L597"/>
  <c r="T596"/>
  <c r="S596"/>
  <c r="O596"/>
  <c r="P596" s="1"/>
  <c r="N596"/>
  <c r="L596"/>
  <c r="T595"/>
  <c r="S595"/>
  <c r="O595"/>
  <c r="P595"/>
  <c r="N595"/>
  <c r="L595"/>
  <c r="T594"/>
  <c r="S594"/>
  <c r="P594"/>
  <c r="O594"/>
  <c r="N594"/>
  <c r="L594"/>
  <c r="T593"/>
  <c r="S593"/>
  <c r="O593"/>
  <c r="P593" s="1"/>
  <c r="N593"/>
  <c r="L593"/>
  <c r="T592"/>
  <c r="S592"/>
  <c r="O592"/>
  <c r="P592"/>
  <c r="N592"/>
  <c r="L592"/>
  <c r="T591"/>
  <c r="S591"/>
  <c r="O591"/>
  <c r="P59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O587"/>
  <c r="P587"/>
  <c r="N587"/>
  <c r="L587"/>
  <c r="T586"/>
  <c r="S586"/>
  <c r="P586"/>
  <c r="O586"/>
  <c r="N586"/>
  <c r="L586"/>
  <c r="T585"/>
  <c r="S585"/>
  <c r="O585"/>
  <c r="P585" s="1"/>
  <c r="N585"/>
  <c r="L585"/>
  <c r="T584"/>
  <c r="S584"/>
  <c r="O584"/>
  <c r="P584" s="1"/>
  <c r="N584"/>
  <c r="L584"/>
  <c r="T583"/>
  <c r="S583"/>
  <c r="O583"/>
  <c r="P583"/>
  <c r="N583"/>
  <c r="L583"/>
  <c r="T582"/>
  <c r="S582"/>
  <c r="O582"/>
  <c r="P582" s="1"/>
  <c r="N582"/>
  <c r="L582"/>
  <c r="T581"/>
  <c r="S581"/>
  <c r="P581"/>
  <c r="O581"/>
  <c r="N581"/>
  <c r="L581"/>
  <c r="T580"/>
  <c r="S580"/>
  <c r="O580"/>
  <c r="P580"/>
  <c r="N580"/>
  <c r="L580"/>
  <c r="T579"/>
  <c r="S579"/>
  <c r="O579"/>
  <c r="P579"/>
  <c r="N579"/>
  <c r="L579"/>
  <c r="T578"/>
  <c r="S578"/>
  <c r="O578"/>
  <c r="P578" s="1"/>
  <c r="N578"/>
  <c r="L578"/>
  <c r="T577"/>
  <c r="S577"/>
  <c r="P577"/>
  <c r="O577"/>
  <c r="N577"/>
  <c r="L577"/>
  <c r="T576"/>
  <c r="S576"/>
  <c r="O576"/>
  <c r="P576"/>
  <c r="N576"/>
  <c r="L576"/>
  <c r="T575"/>
  <c r="S575"/>
  <c r="O575"/>
  <c r="P575"/>
  <c r="N575"/>
  <c r="L575"/>
  <c r="T574"/>
  <c r="S574"/>
  <c r="O574"/>
  <c r="P574" s="1"/>
  <c r="N574"/>
  <c r="L574"/>
  <c r="T573"/>
  <c r="S573"/>
  <c r="O573"/>
  <c r="P573" s="1"/>
  <c r="N573"/>
  <c r="L573"/>
  <c r="T572"/>
  <c r="S572"/>
  <c r="O572"/>
  <c r="P572"/>
  <c r="N572"/>
  <c r="L572"/>
  <c r="T571"/>
  <c r="S571"/>
  <c r="O571"/>
  <c r="P571"/>
  <c r="N571"/>
  <c r="L571"/>
  <c r="T570"/>
  <c r="S570"/>
  <c r="O570"/>
  <c r="P570" s="1"/>
  <c r="N570"/>
  <c r="L570"/>
  <c r="T569"/>
  <c r="S569"/>
  <c r="P569"/>
  <c r="O569"/>
  <c r="N569"/>
  <c r="L569"/>
  <c r="T568"/>
  <c r="S568"/>
  <c r="O568"/>
  <c r="P568" s="1"/>
  <c r="N568"/>
  <c r="L568"/>
  <c r="T567"/>
  <c r="S567"/>
  <c r="O567"/>
  <c r="P567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/>
  <c r="N563"/>
  <c r="L563"/>
  <c r="T562"/>
  <c r="S562"/>
  <c r="P562"/>
  <c r="O562"/>
  <c r="N562"/>
  <c r="L562"/>
  <c r="T561"/>
  <c r="S561"/>
  <c r="P561"/>
  <c r="O561"/>
  <c r="N561"/>
  <c r="L561"/>
  <c r="T560"/>
  <c r="S560"/>
  <c r="O560"/>
  <c r="P560"/>
  <c r="N560"/>
  <c r="L560"/>
  <c r="T559"/>
  <c r="S559"/>
  <c r="O559"/>
  <c r="P559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O555"/>
  <c r="P555"/>
  <c r="N555"/>
  <c r="L555"/>
  <c r="T554"/>
  <c r="S554"/>
  <c r="O554"/>
  <c r="P554" s="1"/>
  <c r="N554"/>
  <c r="L554"/>
  <c r="T553"/>
  <c r="S553"/>
  <c r="O553"/>
  <c r="P553" s="1"/>
  <c r="N553"/>
  <c r="L553"/>
  <c r="T552"/>
  <c r="O552"/>
  <c r="P552" s="1"/>
  <c r="N552"/>
  <c r="L552"/>
  <c r="T551"/>
  <c r="P551"/>
  <c r="O551"/>
  <c r="N551"/>
  <c r="L551"/>
  <c r="T550"/>
  <c r="O550"/>
  <c r="P550" s="1"/>
  <c r="N550"/>
  <c r="L550"/>
  <c r="T549"/>
  <c r="O549"/>
  <c r="P549"/>
  <c r="N549"/>
  <c r="L549"/>
  <c r="T548"/>
  <c r="O548"/>
  <c r="P548"/>
  <c r="N548"/>
  <c r="L548"/>
  <c r="T547"/>
  <c r="O547"/>
  <c r="P547"/>
  <c r="N547"/>
  <c r="L547"/>
  <c r="T546"/>
  <c r="O546"/>
  <c r="P546" s="1"/>
  <c r="N546"/>
  <c r="L546"/>
  <c r="T545"/>
  <c r="O545"/>
  <c r="P545" s="1"/>
  <c r="N545"/>
  <c r="L545"/>
  <c r="T544"/>
  <c r="O544"/>
  <c r="P544" s="1"/>
  <c r="N544"/>
  <c r="L544"/>
  <c r="T543"/>
  <c r="O543"/>
  <c r="P543" s="1"/>
  <c r="N543"/>
  <c r="L543"/>
  <c r="T542"/>
  <c r="P542"/>
  <c r="O542"/>
  <c r="N542"/>
  <c r="L542"/>
  <c r="T541"/>
  <c r="O541"/>
  <c r="P541"/>
  <c r="N541"/>
  <c r="L541"/>
  <c r="T540"/>
  <c r="O540"/>
  <c r="P540"/>
  <c r="N540"/>
  <c r="L540"/>
  <c r="T539"/>
  <c r="O539"/>
  <c r="P539"/>
  <c r="N539"/>
  <c r="L539"/>
  <c r="T538"/>
  <c r="O538"/>
  <c r="P538" s="1"/>
  <c r="N538"/>
  <c r="L538"/>
  <c r="T537"/>
  <c r="P537"/>
  <c r="O537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 s="1"/>
  <c r="N533"/>
  <c r="L533"/>
  <c r="T532"/>
  <c r="O532"/>
  <c r="P532"/>
  <c r="N532"/>
  <c r="L532"/>
  <c r="T531"/>
  <c r="O531"/>
  <c r="P531"/>
  <c r="N531"/>
  <c r="L531"/>
  <c r="T530"/>
  <c r="O530"/>
  <c r="P530" s="1"/>
  <c r="N530"/>
  <c r="L530"/>
  <c r="T529"/>
  <c r="O529"/>
  <c r="P529" s="1"/>
  <c r="N529"/>
  <c r="L529"/>
  <c r="T528"/>
  <c r="P528"/>
  <c r="O528"/>
  <c r="N528"/>
  <c r="L528"/>
  <c r="T527"/>
  <c r="S527"/>
  <c r="O527"/>
  <c r="P527" s="1"/>
  <c r="N527"/>
  <c r="L527"/>
  <c r="T526"/>
  <c r="S526"/>
  <c r="O526"/>
  <c r="P526"/>
  <c r="N526"/>
  <c r="L526"/>
  <c r="T525"/>
  <c r="S525"/>
  <c r="O525"/>
  <c r="P525" s="1"/>
  <c r="N525"/>
  <c r="L525"/>
  <c r="T524"/>
  <c r="S524"/>
  <c r="O524"/>
  <c r="P524" s="1"/>
  <c r="N524"/>
  <c r="L524"/>
  <c r="T523"/>
  <c r="S523"/>
  <c r="O523"/>
  <c r="P523" s="1"/>
  <c r="N523"/>
  <c r="L523"/>
  <c r="T522"/>
  <c r="S522"/>
  <c r="O522"/>
  <c r="P522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 s="1"/>
  <c r="N519"/>
  <c r="L519"/>
  <c r="T518"/>
  <c r="S518"/>
  <c r="O518"/>
  <c r="P518"/>
  <c r="N518"/>
  <c r="L518"/>
  <c r="T517"/>
  <c r="S517"/>
  <c r="O517"/>
  <c r="P517" s="1"/>
  <c r="N517"/>
  <c r="L517"/>
  <c r="T516"/>
  <c r="S516"/>
  <c r="O516"/>
  <c r="P516" s="1"/>
  <c r="N516"/>
  <c r="L516"/>
  <c r="T515"/>
  <c r="S515"/>
  <c r="O515"/>
  <c r="P515" s="1"/>
  <c r="N515"/>
  <c r="L515"/>
  <c r="T514"/>
  <c r="S514"/>
  <c r="O514"/>
  <c r="P514"/>
  <c r="N514"/>
  <c r="L514"/>
  <c r="T513"/>
  <c r="S513"/>
  <c r="P513"/>
  <c r="O513"/>
  <c r="N513"/>
  <c r="L513"/>
  <c r="T512"/>
  <c r="S512"/>
  <c r="O512"/>
  <c r="P512" s="1"/>
  <c r="N512"/>
  <c r="L512"/>
  <c r="T511"/>
  <c r="S511"/>
  <c r="O511"/>
  <c r="P511" s="1"/>
  <c r="N511"/>
  <c r="L511"/>
  <c r="T510"/>
  <c r="S510"/>
  <c r="O510"/>
  <c r="P510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O507"/>
  <c r="P507" s="1"/>
  <c r="N507"/>
  <c r="L507"/>
  <c r="T506"/>
  <c r="S506"/>
  <c r="O506"/>
  <c r="P506"/>
  <c r="N506"/>
  <c r="L506"/>
  <c r="T505"/>
  <c r="S505"/>
  <c r="O505"/>
  <c r="P505" s="1"/>
  <c r="N505"/>
  <c r="L505"/>
  <c r="T504"/>
  <c r="S504"/>
  <c r="O504"/>
  <c r="P504" s="1"/>
  <c r="N504"/>
  <c r="L504"/>
  <c r="T503"/>
  <c r="S503"/>
  <c r="O503"/>
  <c r="P503" s="1"/>
  <c r="N503"/>
  <c r="L503"/>
  <c r="T502"/>
  <c r="S502"/>
  <c r="O502"/>
  <c r="P502"/>
  <c r="N502"/>
  <c r="L502"/>
  <c r="T501"/>
  <c r="S501"/>
  <c r="O501"/>
  <c r="P501" s="1"/>
  <c r="N501"/>
  <c r="L501"/>
  <c r="T500"/>
  <c r="S500"/>
  <c r="O500"/>
  <c r="P500" s="1"/>
  <c r="N500"/>
  <c r="L500"/>
  <c r="T499"/>
  <c r="S499"/>
  <c r="O499"/>
  <c r="P499" s="1"/>
  <c r="N499"/>
  <c r="L499"/>
  <c r="T498"/>
  <c r="S498"/>
  <c r="O498"/>
  <c r="P498"/>
  <c r="N498"/>
  <c r="L498"/>
  <c r="T497"/>
  <c r="S497"/>
  <c r="O497"/>
  <c r="P497" s="1"/>
  <c r="N497"/>
  <c r="L497"/>
  <c r="T496"/>
  <c r="S496"/>
  <c r="O496"/>
  <c r="P496" s="1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O493"/>
  <c r="P493" s="1"/>
  <c r="N493"/>
  <c r="L493"/>
  <c r="T492"/>
  <c r="S492"/>
  <c r="P492"/>
  <c r="O492"/>
  <c r="N492"/>
  <c r="L492"/>
  <c r="T491"/>
  <c r="S491"/>
  <c r="O491"/>
  <c r="P491" s="1"/>
  <c r="N491"/>
  <c r="L491"/>
  <c r="T490"/>
  <c r="S490"/>
  <c r="O490"/>
  <c r="P490"/>
  <c r="N490"/>
  <c r="L490"/>
  <c r="T489"/>
  <c r="S489"/>
  <c r="P489"/>
  <c r="O489"/>
  <c r="N489"/>
  <c r="L489"/>
  <c r="T488"/>
  <c r="S488"/>
  <c r="O488"/>
  <c r="P488" s="1"/>
  <c r="N488"/>
  <c r="L488"/>
  <c r="T487"/>
  <c r="S487"/>
  <c r="O487"/>
  <c r="P487" s="1"/>
  <c r="N487"/>
  <c r="L487"/>
  <c r="T486"/>
  <c r="S486"/>
  <c r="O486"/>
  <c r="P486"/>
  <c r="N486"/>
  <c r="L486"/>
  <c r="T485"/>
  <c r="S485"/>
  <c r="O485"/>
  <c r="P485" s="1"/>
  <c r="N485"/>
  <c r="L485"/>
  <c r="T484"/>
  <c r="S484"/>
  <c r="O484"/>
  <c r="P484" s="1"/>
  <c r="N484"/>
  <c r="L484"/>
  <c r="T483"/>
  <c r="S483"/>
  <c r="O483"/>
  <c r="P483" s="1"/>
  <c r="N483"/>
  <c r="L483"/>
  <c r="T482"/>
  <c r="S482"/>
  <c r="O482"/>
  <c r="P482"/>
  <c r="N482"/>
  <c r="L482"/>
  <c r="T481"/>
  <c r="S481"/>
  <c r="O481"/>
  <c r="P481" s="1"/>
  <c r="N481"/>
  <c r="L481"/>
  <c r="T480"/>
  <c r="S480"/>
  <c r="O480"/>
  <c r="P480" s="1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O477"/>
  <c r="P477" s="1"/>
  <c r="N477"/>
  <c r="L477"/>
  <c r="T476"/>
  <c r="O476"/>
  <c r="P476"/>
  <c r="N476"/>
  <c r="L476"/>
  <c r="T475"/>
  <c r="O475"/>
  <c r="P475"/>
  <c r="N475"/>
  <c r="L475"/>
  <c r="T474"/>
  <c r="O474"/>
  <c r="P474" s="1"/>
  <c r="N474"/>
  <c r="L474"/>
  <c r="T473"/>
  <c r="O473"/>
  <c r="P473" s="1"/>
  <c r="N473"/>
  <c r="L473"/>
  <c r="T472"/>
  <c r="O472"/>
  <c r="P472"/>
  <c r="N472"/>
  <c r="L472"/>
  <c r="T471"/>
  <c r="O471"/>
  <c r="P471" s="1"/>
  <c r="N471"/>
  <c r="L471"/>
  <c r="T470"/>
  <c r="O470"/>
  <c r="P470" s="1"/>
  <c r="N470"/>
  <c r="L470"/>
  <c r="T469"/>
  <c r="O469"/>
  <c r="P469" s="1"/>
  <c r="N469"/>
  <c r="L469"/>
  <c r="T468"/>
  <c r="O468"/>
  <c r="P468"/>
  <c r="N468"/>
  <c r="L468"/>
  <c r="T467"/>
  <c r="O467"/>
  <c r="P467" s="1"/>
  <c r="N467"/>
  <c r="L467"/>
  <c r="T466"/>
  <c r="O466"/>
  <c r="P466"/>
  <c r="N466"/>
  <c r="L466"/>
  <c r="T465"/>
  <c r="O465"/>
  <c r="P465" s="1"/>
  <c r="N465"/>
  <c r="L465"/>
  <c r="T464"/>
  <c r="S464"/>
  <c r="O464"/>
  <c r="P464"/>
  <c r="N464"/>
  <c r="L464"/>
  <c r="T463"/>
  <c r="S463"/>
  <c r="P463"/>
  <c r="O463"/>
  <c r="N463"/>
  <c r="L463"/>
  <c r="T462"/>
  <c r="S462"/>
  <c r="O462"/>
  <c r="P462" s="1"/>
  <c r="N462"/>
  <c r="L462"/>
  <c r="T461"/>
  <c r="S461"/>
  <c r="O461"/>
  <c r="P461" s="1"/>
  <c r="N461"/>
  <c r="L461"/>
  <c r="T460"/>
  <c r="S460"/>
  <c r="O460"/>
  <c r="P460" s="1"/>
  <c r="N460"/>
  <c r="L460"/>
  <c r="T459"/>
  <c r="S459"/>
  <c r="O459"/>
  <c r="P459" s="1"/>
  <c r="N459"/>
  <c r="L459"/>
  <c r="T458"/>
  <c r="S458"/>
  <c r="O458"/>
  <c r="P458" s="1"/>
  <c r="N458"/>
  <c r="L458"/>
  <c r="T457"/>
  <c r="S457"/>
  <c r="O457"/>
  <c r="P457" s="1"/>
  <c r="N457"/>
  <c r="L457"/>
  <c r="T456"/>
  <c r="S456"/>
  <c r="O456"/>
  <c r="P456"/>
  <c r="N456"/>
  <c r="L456"/>
  <c r="T455"/>
  <c r="S455"/>
  <c r="O455"/>
  <c r="P455" s="1"/>
  <c r="N455"/>
  <c r="L455"/>
  <c r="T454"/>
  <c r="S454"/>
  <c r="O454"/>
  <c r="P454" s="1"/>
  <c r="N454"/>
  <c r="L454"/>
  <c r="T453"/>
  <c r="S453"/>
  <c r="O453"/>
  <c r="P453" s="1"/>
  <c r="N453"/>
  <c r="L453"/>
  <c r="T452"/>
  <c r="S452"/>
  <c r="O452"/>
  <c r="P452"/>
  <c r="N452"/>
  <c r="L452"/>
  <c r="T451"/>
  <c r="S451"/>
  <c r="O451"/>
  <c r="P451" s="1"/>
  <c r="N451"/>
  <c r="L451"/>
  <c r="T450"/>
  <c r="S450"/>
  <c r="O450"/>
  <c r="P450" s="1"/>
  <c r="N450"/>
  <c r="L450"/>
  <c r="T449"/>
  <c r="S449"/>
  <c r="O449"/>
  <c r="P449" s="1"/>
  <c r="N449"/>
  <c r="L449"/>
  <c r="T448"/>
  <c r="S448"/>
  <c r="O448"/>
  <c r="P448"/>
  <c r="N448"/>
  <c r="L448"/>
  <c r="T447"/>
  <c r="S447"/>
  <c r="O447"/>
  <c r="P447" s="1"/>
  <c r="N447"/>
  <c r="L447"/>
  <c r="T446"/>
  <c r="S446"/>
  <c r="O446"/>
  <c r="P446" s="1"/>
  <c r="N446"/>
  <c r="L446"/>
  <c r="T445"/>
  <c r="S445"/>
  <c r="O445"/>
  <c r="P445" s="1"/>
  <c r="N445"/>
  <c r="L445"/>
  <c r="T444"/>
  <c r="S444"/>
  <c r="O444"/>
  <c r="P444"/>
  <c r="N444"/>
  <c r="L444"/>
  <c r="T443"/>
  <c r="S443"/>
  <c r="P443"/>
  <c r="O443"/>
  <c r="N443"/>
  <c r="L443"/>
  <c r="T442"/>
  <c r="S442"/>
  <c r="O442"/>
  <c r="P442" s="1"/>
  <c r="N442"/>
  <c r="L442"/>
  <c r="T441"/>
  <c r="S441"/>
  <c r="O441"/>
  <c r="P441" s="1"/>
  <c r="N441"/>
  <c r="L441"/>
  <c r="T440"/>
  <c r="S440"/>
  <c r="O440"/>
  <c r="P440"/>
  <c r="N440"/>
  <c r="L440"/>
  <c r="T439"/>
  <c r="S439"/>
  <c r="O439"/>
  <c r="P439" s="1"/>
  <c r="N439"/>
  <c r="L439"/>
  <c r="T438"/>
  <c r="S438"/>
  <c r="O438"/>
  <c r="P438" s="1"/>
  <c r="N438"/>
  <c r="L438"/>
  <c r="T437"/>
  <c r="S437"/>
  <c r="O437"/>
  <c r="P437" s="1"/>
  <c r="N437"/>
  <c r="L437"/>
  <c r="T436"/>
  <c r="S436"/>
  <c r="O436"/>
  <c r="P436" s="1"/>
  <c r="N436"/>
  <c r="L436"/>
  <c r="T435"/>
  <c r="S435"/>
  <c r="O435"/>
  <c r="P435" s="1"/>
  <c r="N435"/>
  <c r="L435"/>
  <c r="T434"/>
  <c r="S434"/>
  <c r="O434"/>
  <c r="P434" s="1"/>
  <c r="N434"/>
  <c r="L434"/>
  <c r="T433"/>
  <c r="S433"/>
  <c r="O433"/>
  <c r="P433" s="1"/>
  <c r="N433"/>
  <c r="L433"/>
  <c r="T432"/>
  <c r="S432"/>
  <c r="O432"/>
  <c r="P432"/>
  <c r="N432"/>
  <c r="L432"/>
  <c r="T431"/>
  <c r="S431"/>
  <c r="P431"/>
  <c r="O431"/>
  <c r="N431"/>
  <c r="L431"/>
  <c r="T430"/>
  <c r="S430"/>
  <c r="O430"/>
  <c r="P430" s="1"/>
  <c r="N430"/>
  <c r="L430"/>
  <c r="T429"/>
  <c r="S429"/>
  <c r="O429"/>
  <c r="P429" s="1"/>
  <c r="N429"/>
  <c r="L429"/>
  <c r="T428"/>
  <c r="S428"/>
  <c r="O428"/>
  <c r="P428" s="1"/>
  <c r="N428"/>
  <c r="L428"/>
  <c r="T427"/>
  <c r="S427"/>
  <c r="O427"/>
  <c r="P427" s="1"/>
  <c r="N427"/>
  <c r="L427"/>
  <c r="T426"/>
  <c r="S426"/>
  <c r="O426"/>
  <c r="P426" s="1"/>
  <c r="N426"/>
  <c r="L426"/>
  <c r="T425"/>
  <c r="S425"/>
  <c r="O425"/>
  <c r="P425" s="1"/>
  <c r="N425"/>
  <c r="L425"/>
  <c r="T424"/>
  <c r="S424"/>
  <c r="O424"/>
  <c r="P424"/>
  <c r="N424"/>
  <c r="L424"/>
  <c r="T423"/>
  <c r="S423"/>
  <c r="O423"/>
  <c r="P423" s="1"/>
  <c r="N423"/>
  <c r="L423"/>
  <c r="T422"/>
  <c r="S422"/>
  <c r="P422"/>
  <c r="O422"/>
  <c r="N422"/>
  <c r="L422"/>
  <c r="T421"/>
  <c r="S421"/>
  <c r="O421"/>
  <c r="P421" s="1"/>
  <c r="N421"/>
  <c r="L421"/>
  <c r="T420"/>
  <c r="S420"/>
  <c r="O420"/>
  <c r="P420"/>
  <c r="N420"/>
  <c r="L420"/>
  <c r="T419"/>
  <c r="S419"/>
  <c r="P419"/>
  <c r="O419"/>
  <c r="N419"/>
  <c r="L419"/>
  <c r="T418"/>
  <c r="S418"/>
  <c r="O418"/>
  <c r="P418" s="1"/>
  <c r="N418"/>
  <c r="L418"/>
  <c r="T417"/>
  <c r="S417"/>
  <c r="O417"/>
  <c r="P417" s="1"/>
  <c r="N417"/>
  <c r="L417"/>
  <c r="T416"/>
  <c r="S416"/>
  <c r="O416"/>
  <c r="P416"/>
  <c r="N416"/>
  <c r="L416"/>
  <c r="T415"/>
  <c r="S415"/>
  <c r="O415"/>
  <c r="P415" s="1"/>
  <c r="N415"/>
  <c r="L415"/>
  <c r="T414"/>
  <c r="S414"/>
  <c r="O414"/>
  <c r="P414" s="1"/>
  <c r="N414"/>
  <c r="L414"/>
  <c r="T413"/>
  <c r="S413"/>
  <c r="O413"/>
  <c r="P413" s="1"/>
  <c r="N413"/>
  <c r="L413"/>
  <c r="T412"/>
  <c r="S412"/>
  <c r="O412"/>
  <c r="P412"/>
  <c r="N412"/>
  <c r="L412"/>
  <c r="T411"/>
  <c r="S411"/>
  <c r="O411"/>
  <c r="P411" s="1"/>
  <c r="N411"/>
  <c r="L411"/>
  <c r="T410"/>
  <c r="S410"/>
  <c r="P410"/>
  <c r="O410"/>
  <c r="N410"/>
  <c r="L410"/>
  <c r="T409"/>
  <c r="S409"/>
  <c r="O409"/>
  <c r="P409" s="1"/>
  <c r="N409"/>
  <c r="L409"/>
  <c r="T408"/>
  <c r="S408"/>
  <c r="O408"/>
  <c r="P408"/>
  <c r="N408"/>
  <c r="L408"/>
  <c r="T407"/>
  <c r="S407"/>
  <c r="O407"/>
  <c r="P407" s="1"/>
  <c r="N407"/>
  <c r="L407"/>
  <c r="T406"/>
  <c r="S406"/>
  <c r="O406"/>
  <c r="P406" s="1"/>
  <c r="N406"/>
  <c r="L406"/>
  <c r="T405"/>
  <c r="S405"/>
  <c r="O405"/>
  <c r="P405" s="1"/>
  <c r="N405"/>
  <c r="L405"/>
  <c r="T404"/>
  <c r="S404"/>
  <c r="O404"/>
  <c r="P404"/>
  <c r="N404"/>
  <c r="L404"/>
  <c r="T403"/>
  <c r="S403"/>
  <c r="O403"/>
  <c r="P403" s="1"/>
  <c r="N403"/>
  <c r="L403"/>
  <c r="T402"/>
  <c r="S402"/>
  <c r="O402"/>
  <c r="P402" s="1"/>
  <c r="N402"/>
  <c r="L402"/>
  <c r="T401"/>
  <c r="S401"/>
  <c r="O401"/>
  <c r="P401" s="1"/>
  <c r="N401"/>
  <c r="L401"/>
  <c r="T400"/>
  <c r="S400"/>
  <c r="O400"/>
  <c r="P400"/>
  <c r="N400"/>
  <c r="L400"/>
  <c r="T399"/>
  <c r="S399"/>
  <c r="O399"/>
  <c r="P399" s="1"/>
  <c r="N399"/>
  <c r="L399"/>
  <c r="T398"/>
  <c r="S398"/>
  <c r="O398"/>
  <c r="P398" s="1"/>
  <c r="N398"/>
  <c r="L398"/>
  <c r="T397"/>
  <c r="S397"/>
  <c r="O397"/>
  <c r="P397" s="1"/>
  <c r="N397"/>
  <c r="L397"/>
  <c r="T396"/>
  <c r="S396"/>
  <c r="O396"/>
  <c r="P396"/>
  <c r="N396"/>
  <c r="L396"/>
  <c r="T395"/>
  <c r="S395"/>
  <c r="O395"/>
  <c r="P395" s="1"/>
  <c r="N395"/>
  <c r="L395"/>
  <c r="T394"/>
  <c r="S394"/>
  <c r="O394"/>
  <c r="P394" s="1"/>
  <c r="N394"/>
  <c r="L394"/>
  <c r="T393"/>
  <c r="S393"/>
  <c r="O393"/>
  <c r="P393" s="1"/>
  <c r="N393"/>
  <c r="L393"/>
  <c r="T392"/>
  <c r="S392"/>
  <c r="O392"/>
  <c r="P392" s="1"/>
  <c r="N392"/>
  <c r="L392"/>
  <c r="T391"/>
  <c r="S391"/>
  <c r="O391"/>
  <c r="P391" s="1"/>
  <c r="N391"/>
  <c r="L391"/>
  <c r="T390"/>
  <c r="S390"/>
  <c r="P390"/>
  <c r="O390"/>
  <c r="N390"/>
  <c r="L390"/>
  <c r="T389"/>
  <c r="S389"/>
  <c r="O389"/>
  <c r="P389" s="1"/>
  <c r="N389"/>
  <c r="L389"/>
  <c r="T388"/>
  <c r="S388"/>
  <c r="O388"/>
  <c r="P388"/>
  <c r="N388"/>
  <c r="L388"/>
  <c r="T387"/>
  <c r="S387"/>
  <c r="P387"/>
  <c r="O387"/>
  <c r="N387"/>
  <c r="L387"/>
  <c r="T386"/>
  <c r="O386"/>
  <c r="P386"/>
  <c r="N386"/>
  <c r="L386"/>
  <c r="T385"/>
  <c r="O385"/>
  <c r="P385"/>
  <c r="N385"/>
  <c r="L385"/>
  <c r="T384"/>
  <c r="O384"/>
  <c r="P384" s="1"/>
  <c r="N384"/>
  <c r="L384"/>
  <c r="T383"/>
  <c r="O383"/>
  <c r="P383" s="1"/>
  <c r="N383"/>
  <c r="L383"/>
  <c r="T382"/>
  <c r="O382"/>
  <c r="P382"/>
  <c r="N382"/>
  <c r="L382"/>
  <c r="T381"/>
  <c r="O381"/>
  <c r="P381" s="1"/>
  <c r="N381"/>
  <c r="L381"/>
  <c r="T380"/>
  <c r="O380"/>
  <c r="P380" s="1"/>
  <c r="N380"/>
  <c r="L380"/>
  <c r="T379"/>
  <c r="O379"/>
  <c r="P379" s="1"/>
  <c r="N379"/>
  <c r="L379"/>
  <c r="T378"/>
  <c r="O378"/>
  <c r="P378" s="1"/>
  <c r="N378"/>
  <c r="L378"/>
  <c r="T377"/>
  <c r="O377"/>
  <c r="P377"/>
  <c r="N377"/>
  <c r="L377"/>
  <c r="T376"/>
  <c r="O376"/>
  <c r="P376" s="1"/>
  <c r="N376"/>
  <c r="L376"/>
  <c r="T375"/>
  <c r="O375"/>
  <c r="P375" s="1"/>
  <c r="N375"/>
  <c r="L375"/>
  <c r="T374"/>
  <c r="S374"/>
  <c r="O374"/>
  <c r="P374"/>
  <c r="N374"/>
  <c r="L374"/>
  <c r="T373"/>
  <c r="S373"/>
  <c r="P373"/>
  <c r="O373"/>
  <c r="N373"/>
  <c r="L373"/>
  <c r="T372"/>
  <c r="S372"/>
  <c r="O372"/>
  <c r="P372" s="1"/>
  <c r="N372"/>
  <c r="L372"/>
  <c r="T371"/>
  <c r="S371"/>
  <c r="O371"/>
  <c r="P371" s="1"/>
  <c r="N371"/>
  <c r="L371"/>
  <c r="T370"/>
  <c r="S370"/>
  <c r="O370"/>
  <c r="P370"/>
  <c r="N370"/>
  <c r="L370"/>
  <c r="T369"/>
  <c r="S369"/>
  <c r="O369"/>
  <c r="P369" s="1"/>
  <c r="N369"/>
  <c r="L369"/>
  <c r="T368"/>
  <c r="S368"/>
  <c r="O368"/>
  <c r="P368" s="1"/>
  <c r="N368"/>
  <c r="L368"/>
  <c r="T367"/>
  <c r="S367"/>
  <c r="O367"/>
  <c r="P367" s="1"/>
  <c r="N367"/>
  <c r="L367"/>
  <c r="T366"/>
  <c r="S366"/>
  <c r="O366"/>
  <c r="P366" s="1"/>
  <c r="N366"/>
  <c r="L366"/>
  <c r="T365"/>
  <c r="S365"/>
  <c r="O365"/>
  <c r="P365" s="1"/>
  <c r="N365"/>
  <c r="L365"/>
  <c r="T364"/>
  <c r="S364"/>
  <c r="O364"/>
  <c r="P364" s="1"/>
  <c r="N364"/>
  <c r="L364"/>
  <c r="T363"/>
  <c r="S363"/>
  <c r="O363"/>
  <c r="P363" s="1"/>
  <c r="N363"/>
  <c r="L363"/>
  <c r="T362"/>
  <c r="S362"/>
  <c r="O362"/>
  <c r="P362"/>
  <c r="N362"/>
  <c r="L362"/>
  <c r="T361"/>
  <c r="S361"/>
  <c r="P361"/>
  <c r="O361"/>
  <c r="N361"/>
  <c r="L361"/>
  <c r="T360"/>
  <c r="S360"/>
  <c r="O360"/>
  <c r="P360" s="1"/>
  <c r="N360"/>
  <c r="L360"/>
  <c r="T359"/>
  <c r="S359"/>
  <c r="O359"/>
  <c r="P359" s="1"/>
  <c r="N359"/>
  <c r="L359"/>
  <c r="T358"/>
  <c r="S358"/>
  <c r="O358"/>
  <c r="P358" s="1"/>
  <c r="N358"/>
  <c r="L358"/>
  <c r="T357"/>
  <c r="S357"/>
  <c r="O357"/>
  <c r="P357" s="1"/>
  <c r="N357"/>
  <c r="L357"/>
  <c r="T356"/>
  <c r="S356"/>
  <c r="O356"/>
  <c r="P356" s="1"/>
  <c r="N356"/>
  <c r="L356"/>
  <c r="T355"/>
  <c r="S355"/>
  <c r="O355"/>
  <c r="P355" s="1"/>
  <c r="N355"/>
  <c r="L355"/>
  <c r="T354"/>
  <c r="S354"/>
  <c r="O354"/>
  <c r="P354"/>
  <c r="N354"/>
  <c r="L354"/>
  <c r="T353"/>
  <c r="S353"/>
  <c r="O353"/>
  <c r="P353" s="1"/>
  <c r="N353"/>
  <c r="L353"/>
  <c r="T352"/>
  <c r="S352"/>
  <c r="O352"/>
  <c r="P352" s="1"/>
  <c r="N352"/>
  <c r="L352"/>
  <c r="T351"/>
  <c r="S351"/>
  <c r="O351"/>
  <c r="P351" s="1"/>
  <c r="N351"/>
  <c r="L351"/>
  <c r="T350"/>
  <c r="S350"/>
  <c r="O350"/>
  <c r="P350"/>
  <c r="N350"/>
  <c r="L350"/>
  <c r="T349"/>
  <c r="S349"/>
  <c r="O349"/>
  <c r="P349" s="1"/>
  <c r="N349"/>
  <c r="L349"/>
  <c r="T348"/>
  <c r="S348"/>
  <c r="O348"/>
  <c r="P348" s="1"/>
  <c r="N348"/>
  <c r="L348"/>
  <c r="T347"/>
  <c r="S347"/>
  <c r="O347"/>
  <c r="P347" s="1"/>
  <c r="N347"/>
  <c r="L347"/>
  <c r="T346"/>
  <c r="S346"/>
  <c r="O346"/>
  <c r="P346"/>
  <c r="N346"/>
  <c r="L346"/>
  <c r="T345"/>
  <c r="S345"/>
  <c r="O345"/>
  <c r="P345" s="1"/>
  <c r="N345"/>
  <c r="L345"/>
  <c r="T344"/>
  <c r="S344"/>
  <c r="O344"/>
  <c r="P344" s="1"/>
  <c r="N344"/>
  <c r="L344"/>
  <c r="T343"/>
  <c r="S343"/>
  <c r="O343"/>
  <c r="P343" s="1"/>
  <c r="N343"/>
  <c r="L343"/>
  <c r="T342"/>
  <c r="S342"/>
  <c r="O342"/>
  <c r="P342"/>
  <c r="N342"/>
  <c r="L342"/>
  <c r="T341"/>
  <c r="S341"/>
  <c r="P341"/>
  <c r="O341"/>
  <c r="N341"/>
  <c r="L341"/>
  <c r="T340"/>
  <c r="S340"/>
  <c r="O340"/>
  <c r="P340" s="1"/>
  <c r="N340"/>
  <c r="L340"/>
  <c r="T339"/>
  <c r="S339"/>
  <c r="O339"/>
  <c r="P339" s="1"/>
  <c r="N339"/>
  <c r="L339"/>
  <c r="T338"/>
  <c r="S338"/>
  <c r="O338"/>
  <c r="P338" s="1"/>
  <c r="N338"/>
  <c r="L338"/>
  <c r="T337"/>
  <c r="S337"/>
  <c r="O337"/>
  <c r="P337" s="1"/>
  <c r="N337"/>
  <c r="L337"/>
  <c r="T336"/>
  <c r="S336"/>
  <c r="O336"/>
  <c r="P336" s="1"/>
  <c r="N336"/>
  <c r="L336"/>
  <c r="T335"/>
  <c r="S335"/>
  <c r="O335"/>
  <c r="P335" s="1"/>
  <c r="N335"/>
  <c r="L335"/>
  <c r="T334"/>
  <c r="S334"/>
  <c r="O334"/>
  <c r="P334"/>
  <c r="N334"/>
  <c r="L334"/>
  <c r="T333"/>
  <c r="S333"/>
  <c r="O333"/>
  <c r="P333" s="1"/>
  <c r="N333"/>
  <c r="L333"/>
  <c r="T332"/>
  <c r="O332"/>
  <c r="P332"/>
  <c r="N332"/>
  <c r="L332"/>
  <c r="T331"/>
  <c r="S331"/>
  <c r="O331"/>
  <c r="P331" s="1"/>
  <c r="N331"/>
  <c r="L331"/>
  <c r="T330"/>
  <c r="S330"/>
  <c r="O330"/>
  <c r="P330"/>
  <c r="N330"/>
  <c r="L330"/>
  <c r="T329"/>
  <c r="S329"/>
  <c r="O329"/>
  <c r="P329"/>
  <c r="N329"/>
  <c r="L329"/>
  <c r="T328"/>
  <c r="S328"/>
  <c r="O328"/>
  <c r="P328"/>
  <c r="N328"/>
  <c r="L328"/>
  <c r="T327"/>
  <c r="S327"/>
  <c r="P327"/>
  <c r="O327"/>
  <c r="N327"/>
  <c r="L327"/>
  <c r="T326"/>
  <c r="S326"/>
  <c r="O326"/>
  <c r="P326" s="1"/>
  <c r="N326"/>
  <c r="L326"/>
  <c r="T325"/>
  <c r="S325"/>
  <c r="O325"/>
  <c r="P325"/>
  <c r="N325"/>
  <c r="L325"/>
  <c r="T324"/>
  <c r="S324"/>
  <c r="O324"/>
  <c r="P324"/>
  <c r="N324"/>
  <c r="L324"/>
  <c r="T323"/>
  <c r="S323"/>
  <c r="O323"/>
  <c r="P323" s="1"/>
  <c r="N323"/>
  <c r="L323"/>
  <c r="T322"/>
  <c r="S322"/>
  <c r="O322"/>
  <c r="P322" s="1"/>
  <c r="N322"/>
  <c r="L322"/>
  <c r="T321"/>
  <c r="S321"/>
  <c r="O321"/>
  <c r="P321"/>
  <c r="N321"/>
  <c r="L321"/>
  <c r="T320"/>
  <c r="S320"/>
  <c r="O320"/>
  <c r="P320"/>
  <c r="N320"/>
  <c r="L320"/>
  <c r="T319"/>
  <c r="O319"/>
  <c r="P319" s="1"/>
  <c r="N319"/>
  <c r="L319"/>
  <c r="T318"/>
  <c r="O318"/>
  <c r="P318"/>
  <c r="N318"/>
  <c r="L318"/>
  <c r="T317"/>
  <c r="O317"/>
  <c r="P317" s="1"/>
  <c r="N317"/>
  <c r="L317"/>
  <c r="T316"/>
  <c r="O316"/>
  <c r="P316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/>
  <c r="N311"/>
  <c r="L311"/>
  <c r="T310"/>
  <c r="O310"/>
  <c r="P310"/>
  <c r="N310"/>
  <c r="L310"/>
  <c r="T309"/>
  <c r="S309"/>
  <c r="O309"/>
  <c r="P309" s="1"/>
  <c r="N309"/>
  <c r="L309"/>
  <c r="T308"/>
  <c r="S308"/>
  <c r="O308"/>
  <c r="P308" s="1"/>
  <c r="N308"/>
  <c r="L308"/>
  <c r="T307"/>
  <c r="S307"/>
  <c r="O307"/>
  <c r="P307"/>
  <c r="N307"/>
  <c r="L307"/>
  <c r="T306"/>
  <c r="S306"/>
  <c r="O306"/>
  <c r="P306" s="1"/>
  <c r="N306"/>
  <c r="L306"/>
  <c r="T305"/>
  <c r="S305"/>
  <c r="O305"/>
  <c r="P305"/>
  <c r="N305"/>
  <c r="L305"/>
  <c r="T304"/>
  <c r="S304"/>
  <c r="P304"/>
  <c r="O304"/>
  <c r="N304"/>
  <c r="L304"/>
  <c r="T303"/>
  <c r="S303"/>
  <c r="O303"/>
  <c r="P303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O300"/>
  <c r="P300" s="1"/>
  <c r="N300"/>
  <c r="L300"/>
  <c r="T299"/>
  <c r="S299"/>
  <c r="O299"/>
  <c r="P299"/>
  <c r="N299"/>
  <c r="L299"/>
  <c r="T298"/>
  <c r="S298"/>
  <c r="O298"/>
  <c r="P298"/>
  <c r="N298"/>
  <c r="L298"/>
  <c r="T297"/>
  <c r="S297"/>
  <c r="O297"/>
  <c r="P297"/>
  <c r="N297"/>
  <c r="L297"/>
  <c r="T296"/>
  <c r="S296"/>
  <c r="P296"/>
  <c r="O296"/>
  <c r="N296"/>
  <c r="L296"/>
  <c r="T295"/>
  <c r="S295"/>
  <c r="O295"/>
  <c r="P295"/>
  <c r="N295"/>
  <c r="L295"/>
  <c r="T294"/>
  <c r="S294"/>
  <c r="O294"/>
  <c r="P294"/>
  <c r="N294"/>
  <c r="L294"/>
  <c r="T293"/>
  <c r="S293"/>
  <c r="O293"/>
  <c r="P293"/>
  <c r="N293"/>
  <c r="L293"/>
  <c r="T292"/>
  <c r="S292"/>
  <c r="O292"/>
  <c r="P292" s="1"/>
  <c r="N292"/>
  <c r="L292"/>
  <c r="T291"/>
  <c r="S291"/>
  <c r="O291"/>
  <c r="P291"/>
  <c r="N291"/>
  <c r="L291"/>
  <c r="T290"/>
  <c r="S290"/>
  <c r="O290"/>
  <c r="P290" s="1"/>
  <c r="N290"/>
  <c r="L290"/>
  <c r="T289"/>
  <c r="S289"/>
  <c r="O289"/>
  <c r="P289"/>
  <c r="N289"/>
  <c r="L289"/>
  <c r="T288"/>
  <c r="S288"/>
  <c r="P288"/>
  <c r="O288"/>
  <c r="N288"/>
  <c r="L288"/>
  <c r="T287"/>
  <c r="S287"/>
  <c r="O287"/>
  <c r="P287"/>
  <c r="N287"/>
  <c r="L287"/>
  <c r="T286"/>
  <c r="S286"/>
  <c r="O286"/>
  <c r="P286"/>
  <c r="N286"/>
  <c r="L286"/>
  <c r="T285"/>
  <c r="S285"/>
  <c r="O285"/>
  <c r="P285"/>
  <c r="N285"/>
  <c r="L285"/>
  <c r="T284"/>
  <c r="S284"/>
  <c r="P284"/>
  <c r="O284"/>
  <c r="N284"/>
  <c r="L284"/>
  <c r="T283"/>
  <c r="S283"/>
  <c r="O283"/>
  <c r="P283"/>
  <c r="N283"/>
  <c r="L283"/>
  <c r="T282"/>
  <c r="S282"/>
  <c r="O282"/>
  <c r="P282" s="1"/>
  <c r="N282"/>
  <c r="L282"/>
  <c r="T281"/>
  <c r="S281"/>
  <c r="O281"/>
  <c r="P281"/>
  <c r="N281"/>
  <c r="L281"/>
  <c r="T280"/>
  <c r="S280"/>
  <c r="O280"/>
  <c r="P280" s="1"/>
  <c r="N280"/>
  <c r="L280"/>
  <c r="T279"/>
  <c r="S279"/>
  <c r="O279"/>
  <c r="P279"/>
  <c r="N279"/>
  <c r="L279"/>
  <c r="T278"/>
  <c r="S278"/>
  <c r="O278"/>
  <c r="P278"/>
  <c r="N278"/>
  <c r="L278"/>
  <c r="T277"/>
  <c r="S277"/>
  <c r="O277"/>
  <c r="P277" s="1"/>
  <c r="N277"/>
  <c r="L277"/>
  <c r="T276"/>
  <c r="S276"/>
  <c r="P276"/>
  <c r="O276"/>
  <c r="N276"/>
  <c r="L276"/>
  <c r="T275"/>
  <c r="S275"/>
  <c r="O275"/>
  <c r="P275"/>
  <c r="N275"/>
  <c r="L275"/>
  <c r="T274"/>
  <c r="S274"/>
  <c r="O274"/>
  <c r="P274" s="1"/>
  <c r="N274"/>
  <c r="L274"/>
  <c r="T273"/>
  <c r="S273"/>
  <c r="O273"/>
  <c r="P273"/>
  <c r="N273"/>
  <c r="L273"/>
  <c r="T272"/>
  <c r="S272"/>
  <c r="O272"/>
  <c r="P272" s="1"/>
  <c r="N272"/>
  <c r="L272"/>
  <c r="T271"/>
  <c r="S271"/>
  <c r="O271"/>
  <c r="P271"/>
  <c r="N271"/>
  <c r="L271"/>
  <c r="T270"/>
  <c r="S270"/>
  <c r="O270"/>
  <c r="P270"/>
  <c r="N270"/>
  <c r="L270"/>
  <c r="T269"/>
  <c r="S269"/>
  <c r="O269"/>
  <c r="P269" s="1"/>
  <c r="N269"/>
  <c r="L269"/>
  <c r="T268"/>
  <c r="S268"/>
  <c r="O268"/>
  <c r="P268" s="1"/>
  <c r="N268"/>
  <c r="L268"/>
  <c r="T267"/>
  <c r="O267"/>
  <c r="P267" s="1"/>
  <c r="N267"/>
  <c r="L267"/>
  <c r="T266"/>
  <c r="O266"/>
  <c r="P266"/>
  <c r="N266"/>
  <c r="L266"/>
  <c r="T265"/>
  <c r="O265"/>
  <c r="P265"/>
  <c r="N265"/>
  <c r="L265"/>
  <c r="T264"/>
  <c r="O264"/>
  <c r="P264"/>
  <c r="N264"/>
  <c r="L264"/>
  <c r="T263"/>
  <c r="O263"/>
  <c r="P263" s="1"/>
  <c r="N263"/>
  <c r="L263"/>
  <c r="T262"/>
  <c r="O262"/>
  <c r="P262"/>
  <c r="N262"/>
  <c r="L262"/>
  <c r="T261"/>
  <c r="O261"/>
  <c r="P261" s="1"/>
  <c r="N261"/>
  <c r="L261"/>
  <c r="T260"/>
  <c r="O260"/>
  <c r="P260" s="1"/>
  <c r="N260"/>
  <c r="L260"/>
  <c r="T259"/>
  <c r="P259"/>
  <c r="O259"/>
  <c r="N259"/>
  <c r="L259"/>
  <c r="T258"/>
  <c r="O258"/>
  <c r="P258"/>
  <c r="N258"/>
  <c r="L258"/>
  <c r="T257"/>
  <c r="O257"/>
  <c r="P257"/>
  <c r="N257"/>
  <c r="L257"/>
  <c r="T256"/>
  <c r="O256"/>
  <c r="P256" s="1"/>
  <c r="N256"/>
  <c r="L256"/>
  <c r="T255"/>
  <c r="O255"/>
  <c r="P255" s="1"/>
  <c r="N255"/>
  <c r="L255"/>
  <c r="T254"/>
  <c r="O254"/>
  <c r="P254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/>
  <c r="N249"/>
  <c r="L249"/>
  <c r="T248"/>
  <c r="O248"/>
  <c r="P248"/>
  <c r="N248"/>
  <c r="L248"/>
  <c r="T247"/>
  <c r="O247"/>
  <c r="P247" s="1"/>
  <c r="N247"/>
  <c r="L247"/>
  <c r="T246"/>
  <c r="S246"/>
  <c r="O246"/>
  <c r="P246" s="1"/>
  <c r="N246"/>
  <c r="L246"/>
  <c r="T245"/>
  <c r="S245"/>
  <c r="O245"/>
  <c r="P245" s="1"/>
  <c r="N245"/>
  <c r="L245"/>
  <c r="T244"/>
  <c r="S244"/>
  <c r="P244"/>
  <c r="O244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O241"/>
  <c r="P241" s="1"/>
  <c r="N241"/>
  <c r="L241"/>
  <c r="T240"/>
  <c r="S240"/>
  <c r="O240"/>
  <c r="P240" s="1"/>
  <c r="N240"/>
  <c r="L240"/>
  <c r="T239"/>
  <c r="S239"/>
  <c r="O239"/>
  <c r="P239" s="1"/>
  <c r="N239"/>
  <c r="L239"/>
  <c r="T238"/>
  <c r="S238"/>
  <c r="O238"/>
  <c r="P238" s="1"/>
  <c r="N238"/>
  <c r="L238"/>
  <c r="T237"/>
  <c r="S237"/>
  <c r="O237"/>
  <c r="P237" s="1"/>
  <c r="N237"/>
  <c r="L237"/>
  <c r="T236"/>
  <c r="S236"/>
  <c r="O236"/>
  <c r="P236" s="1"/>
  <c r="N236"/>
  <c r="L236"/>
  <c r="T235"/>
  <c r="S235"/>
  <c r="O235"/>
  <c r="P235" s="1"/>
  <c r="N235"/>
  <c r="L235"/>
  <c r="T234"/>
  <c r="S234"/>
  <c r="O234"/>
  <c r="P234"/>
  <c r="N234"/>
  <c r="L234"/>
  <c r="T233"/>
  <c r="S233"/>
  <c r="P233"/>
  <c r="O233"/>
  <c r="N233"/>
  <c r="L233"/>
  <c r="T232"/>
  <c r="S232"/>
  <c r="O232"/>
  <c r="P232" s="1"/>
  <c r="N232"/>
  <c r="L232"/>
  <c r="T231"/>
  <c r="S231"/>
  <c r="O231"/>
  <c r="P231" s="1"/>
  <c r="N231"/>
  <c r="L231"/>
  <c r="T230"/>
  <c r="S230"/>
  <c r="O230"/>
  <c r="P230" s="1"/>
  <c r="N230"/>
  <c r="L230"/>
  <c r="T229"/>
  <c r="S229"/>
  <c r="O229"/>
  <c r="P229" s="1"/>
  <c r="N229"/>
  <c r="L229"/>
  <c r="T228"/>
  <c r="S228"/>
  <c r="O228"/>
  <c r="P228" s="1"/>
  <c r="N228"/>
  <c r="L228"/>
  <c r="T227"/>
  <c r="S227"/>
  <c r="O227"/>
  <c r="P227" s="1"/>
  <c r="N227"/>
  <c r="L227"/>
  <c r="T226"/>
  <c r="S226"/>
  <c r="O226"/>
  <c r="P226"/>
  <c r="N226"/>
  <c r="L226"/>
  <c r="T225"/>
  <c r="S225"/>
  <c r="O225"/>
  <c r="P225" s="1"/>
  <c r="N225"/>
  <c r="L225"/>
  <c r="T224"/>
  <c r="S224"/>
  <c r="O224"/>
  <c r="P224" s="1"/>
  <c r="N224"/>
  <c r="L224"/>
  <c r="T223"/>
  <c r="S223"/>
  <c r="O223"/>
  <c r="P223" s="1"/>
  <c r="N223"/>
  <c r="L223"/>
  <c r="T222"/>
  <c r="S222"/>
  <c r="O222"/>
  <c r="P222"/>
  <c r="N222"/>
  <c r="L222"/>
  <c r="T221"/>
  <c r="S221"/>
  <c r="O221"/>
  <c r="P221" s="1"/>
  <c r="N221"/>
  <c r="L221"/>
  <c r="T220"/>
  <c r="S220"/>
  <c r="O220"/>
  <c r="P220" s="1"/>
  <c r="N220"/>
  <c r="L220"/>
  <c r="T219"/>
  <c r="S219"/>
  <c r="O219"/>
  <c r="P219" s="1"/>
  <c r="N219"/>
  <c r="L219"/>
  <c r="T218"/>
  <c r="S218"/>
  <c r="O218"/>
  <c r="P218"/>
  <c r="N218"/>
  <c r="L218"/>
  <c r="T217"/>
  <c r="S217"/>
  <c r="O217"/>
  <c r="P217" s="1"/>
  <c r="N217"/>
  <c r="L217"/>
  <c r="T216"/>
  <c r="S216"/>
  <c r="O216"/>
  <c r="P216" s="1"/>
  <c r="N216"/>
  <c r="L216"/>
  <c r="T215"/>
  <c r="S215"/>
  <c r="O215"/>
  <c r="P215" s="1"/>
  <c r="N215"/>
  <c r="L215"/>
  <c r="T214"/>
  <c r="S214"/>
  <c r="O214"/>
  <c r="P214"/>
  <c r="N214"/>
  <c r="L214"/>
  <c r="T213"/>
  <c r="S213"/>
  <c r="P213"/>
  <c r="O213"/>
  <c r="N213"/>
  <c r="L213"/>
  <c r="T212"/>
  <c r="S212"/>
  <c r="O212"/>
  <c r="P212" s="1"/>
  <c r="N212"/>
  <c r="L212"/>
  <c r="T211"/>
  <c r="S211"/>
  <c r="O211"/>
  <c r="P211" s="1"/>
  <c r="N211"/>
  <c r="L211"/>
  <c r="T210"/>
  <c r="S210"/>
  <c r="O210"/>
  <c r="P210"/>
  <c r="N210"/>
  <c r="L210"/>
  <c r="T209"/>
  <c r="S209"/>
  <c r="O209"/>
  <c r="P209" s="1"/>
  <c r="N209"/>
  <c r="L209"/>
  <c r="T208"/>
  <c r="S208"/>
  <c r="O208"/>
  <c r="P208" s="1"/>
  <c r="N208"/>
  <c r="L208"/>
  <c r="T207"/>
  <c r="S207"/>
  <c r="O207"/>
  <c r="P207" s="1"/>
  <c r="N207"/>
  <c r="L207"/>
  <c r="T206"/>
  <c r="S206"/>
  <c r="O206"/>
  <c r="P206" s="1"/>
  <c r="N206"/>
  <c r="L206"/>
  <c r="T205"/>
  <c r="S205"/>
  <c r="O205"/>
  <c r="P205" s="1"/>
  <c r="N205"/>
  <c r="L205"/>
  <c r="T204"/>
  <c r="S204"/>
  <c r="O204"/>
  <c r="P204" s="1"/>
  <c r="N204"/>
  <c r="L204"/>
  <c r="T203"/>
  <c r="S203"/>
  <c r="O203"/>
  <c r="P203" s="1"/>
  <c r="N203"/>
  <c r="L203"/>
  <c r="T202"/>
  <c r="S202"/>
  <c r="O202"/>
  <c r="P202"/>
  <c r="N202"/>
  <c r="L202"/>
  <c r="T201"/>
  <c r="S201"/>
  <c r="P201"/>
  <c r="O201"/>
  <c r="N201"/>
  <c r="L201"/>
  <c r="T200"/>
  <c r="S200"/>
  <c r="O200"/>
  <c r="P200" s="1"/>
  <c r="N200"/>
  <c r="L200"/>
  <c r="T199"/>
  <c r="S199"/>
  <c r="O199"/>
  <c r="P199" s="1"/>
  <c r="N199"/>
  <c r="L199"/>
  <c r="T198"/>
  <c r="S198"/>
  <c r="O198"/>
  <c r="P198" s="1"/>
  <c r="N198"/>
  <c r="L198"/>
  <c r="T197"/>
  <c r="S197"/>
  <c r="O197"/>
  <c r="P197" s="1"/>
  <c r="N197"/>
  <c r="L197"/>
  <c r="T196"/>
  <c r="S196"/>
  <c r="O196"/>
  <c r="P196" s="1"/>
  <c r="N196"/>
  <c r="L196"/>
  <c r="T195"/>
  <c r="S195"/>
  <c r="O195"/>
  <c r="P195" s="1"/>
  <c r="N195"/>
  <c r="L195"/>
  <c r="T194"/>
  <c r="S194"/>
  <c r="O194"/>
  <c r="P194" s="1"/>
  <c r="N194"/>
  <c r="L194"/>
  <c r="T193"/>
  <c r="S193"/>
  <c r="O193"/>
  <c r="P193" s="1"/>
  <c r="N193"/>
  <c r="L193"/>
  <c r="T192"/>
  <c r="S192"/>
  <c r="P192"/>
  <c r="O192"/>
  <c r="N192"/>
  <c r="L192"/>
  <c r="T191"/>
  <c r="S191"/>
  <c r="O191"/>
  <c r="P191" s="1"/>
  <c r="N191"/>
  <c r="L191"/>
  <c r="T190"/>
  <c r="S190"/>
  <c r="O190"/>
  <c r="P190"/>
  <c r="N190"/>
  <c r="L190"/>
  <c r="T189"/>
  <c r="S189"/>
  <c r="P189"/>
  <c r="O189"/>
  <c r="N189"/>
  <c r="L189"/>
  <c r="T188"/>
  <c r="S188"/>
  <c r="O188"/>
  <c r="P188" s="1"/>
  <c r="N188"/>
  <c r="L188"/>
  <c r="T187"/>
  <c r="S187"/>
  <c r="O187"/>
  <c r="P187" s="1"/>
  <c r="N187"/>
  <c r="L187"/>
  <c r="T186"/>
  <c r="S186"/>
  <c r="O186"/>
  <c r="P186"/>
  <c r="N186"/>
  <c r="L186"/>
  <c r="T185"/>
  <c r="S185"/>
  <c r="O185"/>
  <c r="P185" s="1"/>
  <c r="N185"/>
  <c r="L185"/>
  <c r="T184"/>
  <c r="S184"/>
  <c r="O184"/>
  <c r="P184" s="1"/>
  <c r="N184"/>
  <c r="L184"/>
  <c r="T183"/>
  <c r="S183"/>
  <c r="O183"/>
  <c r="P183" s="1"/>
  <c r="N183"/>
  <c r="L183"/>
  <c r="T182"/>
  <c r="S182"/>
  <c r="O182"/>
  <c r="P182"/>
  <c r="N182"/>
  <c r="L182"/>
  <c r="T181"/>
  <c r="S181"/>
  <c r="P181"/>
  <c r="O181"/>
  <c r="N181"/>
  <c r="L181"/>
  <c r="T180"/>
  <c r="S180"/>
  <c r="P180"/>
  <c r="O180"/>
  <c r="N180"/>
  <c r="L180"/>
  <c r="T179"/>
  <c r="S179"/>
  <c r="O179"/>
  <c r="P179" s="1"/>
  <c r="N179"/>
  <c r="L179"/>
  <c r="T178"/>
  <c r="S178"/>
  <c r="O178"/>
  <c r="P178"/>
  <c r="N178"/>
  <c r="L178"/>
  <c r="T177"/>
  <c r="S177"/>
  <c r="O177"/>
  <c r="P177" s="1"/>
  <c r="N177"/>
  <c r="L177"/>
  <c r="T176"/>
  <c r="S176"/>
  <c r="P176"/>
  <c r="O176"/>
  <c r="N176"/>
  <c r="L176"/>
  <c r="T175"/>
  <c r="S175"/>
  <c r="O175"/>
  <c r="P175" s="1"/>
  <c r="N175"/>
  <c r="L175"/>
  <c r="T174"/>
  <c r="S174"/>
  <c r="O174"/>
  <c r="P174"/>
  <c r="N174"/>
  <c r="L174"/>
  <c r="T173"/>
  <c r="S173"/>
  <c r="O173"/>
  <c r="P173" s="1"/>
  <c r="N173"/>
  <c r="L173"/>
  <c r="T172"/>
  <c r="S172"/>
  <c r="O172"/>
  <c r="P172" s="1"/>
  <c r="N172"/>
  <c r="L172"/>
  <c r="T171"/>
  <c r="S171"/>
  <c r="O171"/>
  <c r="P171" s="1"/>
  <c r="N171"/>
  <c r="L171"/>
  <c r="T170"/>
  <c r="S170"/>
  <c r="O170"/>
  <c r="P170"/>
  <c r="N170"/>
  <c r="L170"/>
  <c r="T169"/>
  <c r="S169"/>
  <c r="O169"/>
  <c r="P169" s="1"/>
  <c r="N169"/>
  <c r="L169"/>
  <c r="T168"/>
  <c r="S168"/>
  <c r="O168"/>
  <c r="P168" s="1"/>
  <c r="N168"/>
  <c r="L168"/>
  <c r="T167"/>
  <c r="S167"/>
  <c r="O167"/>
  <c r="P167" s="1"/>
  <c r="N167"/>
  <c r="L167"/>
  <c r="T166"/>
  <c r="S166"/>
  <c r="O166"/>
  <c r="P166"/>
  <c r="N166"/>
  <c r="L166"/>
  <c r="T165"/>
  <c r="S165"/>
  <c r="O165"/>
  <c r="P165" s="1"/>
  <c r="N165"/>
  <c r="L165"/>
  <c r="T164"/>
  <c r="S164"/>
  <c r="O164"/>
  <c r="P164" s="1"/>
  <c r="N164"/>
  <c r="L164"/>
  <c r="T163"/>
  <c r="S163"/>
  <c r="O163"/>
  <c r="P163" s="1"/>
  <c r="N163"/>
  <c r="L163"/>
  <c r="T162"/>
  <c r="S162"/>
  <c r="O162"/>
  <c r="P162" s="1"/>
  <c r="N162"/>
  <c r="L162"/>
  <c r="T161"/>
  <c r="S161"/>
  <c r="O161"/>
  <c r="P161" s="1"/>
  <c r="N161"/>
  <c r="L161"/>
  <c r="T160"/>
  <c r="S160"/>
  <c r="P160"/>
  <c r="O160"/>
  <c r="N160"/>
  <c r="L160"/>
  <c r="T159"/>
  <c r="S159"/>
  <c r="O159"/>
  <c r="P159" s="1"/>
  <c r="N159"/>
  <c r="L159"/>
  <c r="T158"/>
  <c r="S158"/>
  <c r="O158"/>
  <c r="P158"/>
  <c r="N158"/>
  <c r="L158"/>
  <c r="T157"/>
  <c r="S157"/>
  <c r="P157"/>
  <c r="O157"/>
  <c r="N157"/>
  <c r="L157"/>
  <c r="T156"/>
  <c r="S156"/>
  <c r="P156"/>
  <c r="O156"/>
  <c r="N156"/>
  <c r="L156"/>
  <c r="T155"/>
  <c r="S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 s="1"/>
  <c r="N152"/>
  <c r="L152"/>
  <c r="T151"/>
  <c r="P151"/>
  <c r="O151"/>
  <c r="N151"/>
  <c r="L151"/>
  <c r="T150"/>
  <c r="O150"/>
  <c r="P150"/>
  <c r="N150"/>
  <c r="L150"/>
  <c r="T149"/>
  <c r="O149"/>
  <c r="P149"/>
  <c r="N149"/>
  <c r="L149"/>
  <c r="T148"/>
  <c r="O148"/>
  <c r="P148"/>
  <c r="N148"/>
  <c r="L148"/>
  <c r="T147"/>
  <c r="O147"/>
  <c r="P147" s="1"/>
  <c r="N147"/>
  <c r="L147"/>
  <c r="T146"/>
  <c r="O146"/>
  <c r="P146"/>
  <c r="N146"/>
  <c r="L146"/>
  <c r="T145"/>
  <c r="P145"/>
  <c r="O145"/>
  <c r="N145"/>
  <c r="L145"/>
  <c r="T144"/>
  <c r="O144"/>
  <c r="P144" s="1"/>
  <c r="N144"/>
  <c r="L144"/>
  <c r="T143"/>
  <c r="S143"/>
  <c r="O143"/>
  <c r="P143"/>
  <c r="N143"/>
  <c r="L143"/>
  <c r="T142"/>
  <c r="S142"/>
  <c r="O142"/>
  <c r="P142" s="1"/>
  <c r="N142"/>
  <c r="L142"/>
  <c r="T141"/>
  <c r="S141"/>
  <c r="O141"/>
  <c r="P141"/>
  <c r="N141"/>
  <c r="L141"/>
  <c r="T140"/>
  <c r="S140"/>
  <c r="O140"/>
  <c r="P140" s="1"/>
  <c r="N140"/>
  <c r="L140"/>
  <c r="T139"/>
  <c r="S139"/>
  <c r="O139"/>
  <c r="P139" s="1"/>
  <c r="N139"/>
  <c r="L139"/>
  <c r="T138"/>
  <c r="S138"/>
  <c r="O138"/>
  <c r="P138"/>
  <c r="N138"/>
  <c r="L138"/>
  <c r="T137"/>
  <c r="S137"/>
  <c r="O137"/>
  <c r="P137" s="1"/>
  <c r="N137"/>
  <c r="L137"/>
  <c r="T136"/>
  <c r="S136"/>
  <c r="O136"/>
  <c r="P136" s="1"/>
  <c r="N136"/>
  <c r="L136"/>
  <c r="T135"/>
  <c r="S135"/>
  <c r="O135"/>
  <c r="P135"/>
  <c r="N135"/>
  <c r="L135"/>
  <c r="T134"/>
  <c r="S134"/>
  <c r="O134"/>
  <c r="P134"/>
  <c r="N134"/>
  <c r="L134"/>
  <c r="T133"/>
  <c r="S133"/>
  <c r="O133"/>
  <c r="P133" s="1"/>
  <c r="N133"/>
  <c r="L133"/>
  <c r="T132"/>
  <c r="S132"/>
  <c r="O132"/>
  <c r="P132" s="1"/>
  <c r="N132"/>
  <c r="L132"/>
  <c r="T131"/>
  <c r="S131"/>
  <c r="O131"/>
  <c r="P131"/>
  <c r="N131"/>
  <c r="L131"/>
  <c r="T130"/>
  <c r="S130"/>
  <c r="O130"/>
  <c r="P130" s="1"/>
  <c r="N130"/>
  <c r="L130"/>
  <c r="T129"/>
  <c r="S129"/>
  <c r="O129"/>
  <c r="P129"/>
  <c r="N129"/>
  <c r="L129"/>
  <c r="T128"/>
  <c r="S128"/>
  <c r="O128"/>
  <c r="P128" s="1"/>
  <c r="N128"/>
  <c r="L128"/>
  <c r="T127"/>
  <c r="S127"/>
  <c r="O127"/>
  <c r="P127"/>
  <c r="N127"/>
  <c r="L127"/>
  <c r="T126"/>
  <c r="S126"/>
  <c r="O126"/>
  <c r="P126"/>
  <c r="N126"/>
  <c r="L126"/>
  <c r="T125"/>
  <c r="S125"/>
  <c r="O125"/>
  <c r="P125"/>
  <c r="N125"/>
  <c r="L125"/>
  <c r="T124"/>
  <c r="S124"/>
  <c r="O124"/>
  <c r="P124" s="1"/>
  <c r="N124"/>
  <c r="L124"/>
  <c r="T123"/>
  <c r="S123"/>
  <c r="O123"/>
  <c r="P123"/>
  <c r="N123"/>
  <c r="L123"/>
  <c r="T122"/>
  <c r="S122"/>
  <c r="O122"/>
  <c r="P122"/>
  <c r="N122"/>
  <c r="L122"/>
  <c r="T121"/>
  <c r="S121"/>
  <c r="O121"/>
  <c r="P121" s="1"/>
  <c r="N121"/>
  <c r="L121"/>
  <c r="T120"/>
  <c r="S120"/>
  <c r="O120"/>
  <c r="P120" s="1"/>
  <c r="N120"/>
  <c r="L120"/>
  <c r="T119"/>
  <c r="S119"/>
  <c r="O119"/>
  <c r="P119" s="1"/>
  <c r="N119"/>
  <c r="L119"/>
  <c r="T118"/>
  <c r="S118"/>
  <c r="O118"/>
  <c r="P118"/>
  <c r="N118"/>
  <c r="L118"/>
  <c r="T117"/>
  <c r="S117"/>
  <c r="O117"/>
  <c r="P117"/>
  <c r="N117"/>
  <c r="L117"/>
  <c r="T116"/>
  <c r="S116"/>
  <c r="O116"/>
  <c r="P116" s="1"/>
  <c r="N116"/>
  <c r="L116"/>
  <c r="T115"/>
  <c r="S115"/>
  <c r="O115"/>
  <c r="P115"/>
  <c r="N115"/>
  <c r="L115"/>
  <c r="T114"/>
  <c r="S114"/>
  <c r="O114"/>
  <c r="P114"/>
  <c r="N114"/>
  <c r="L114"/>
  <c r="T113"/>
  <c r="S113"/>
  <c r="O113"/>
  <c r="P113"/>
  <c r="N113"/>
  <c r="L113"/>
  <c r="T112"/>
  <c r="S112"/>
  <c r="O112"/>
  <c r="P112" s="1"/>
  <c r="N112"/>
  <c r="L112"/>
  <c r="T111"/>
  <c r="S111"/>
  <c r="O111"/>
  <c r="P111"/>
  <c r="N111"/>
  <c r="L111"/>
  <c r="T110"/>
  <c r="S110"/>
  <c r="O110"/>
  <c r="P110"/>
  <c r="N110"/>
  <c r="L110"/>
  <c r="T109"/>
  <c r="S109"/>
  <c r="O109"/>
  <c r="P109"/>
  <c r="N109"/>
  <c r="L109"/>
  <c r="T108"/>
  <c r="S108"/>
  <c r="O108"/>
  <c r="P108" s="1"/>
  <c r="N108"/>
  <c r="L108"/>
  <c r="T107"/>
  <c r="S107"/>
  <c r="O107"/>
  <c r="P107"/>
  <c r="N107"/>
  <c r="L107"/>
  <c r="T106"/>
  <c r="S106"/>
  <c r="O106"/>
  <c r="P106"/>
  <c r="N106"/>
  <c r="L106"/>
  <c r="T105"/>
  <c r="S105"/>
  <c r="O105"/>
  <c r="P105"/>
  <c r="N105"/>
  <c r="L105"/>
  <c r="T104"/>
  <c r="S104"/>
  <c r="O104"/>
  <c r="P104" s="1"/>
  <c r="N104"/>
  <c r="L104"/>
  <c r="T103"/>
  <c r="S103"/>
  <c r="O103"/>
  <c r="P103" s="1"/>
  <c r="N103"/>
  <c r="L103"/>
  <c r="Q103" s="1"/>
  <c r="T102"/>
  <c r="S102"/>
  <c r="O102"/>
  <c r="P102" s="1"/>
  <c r="N102"/>
  <c r="L102"/>
  <c r="T101"/>
  <c r="S101"/>
  <c r="P101"/>
  <c r="O101"/>
  <c r="N101"/>
  <c r="L101"/>
  <c r="Q101"/>
  <c r="T100"/>
  <c r="S100"/>
  <c r="O100"/>
  <c r="P100"/>
  <c r="N100"/>
  <c r="L100"/>
  <c r="T99"/>
  <c r="S99"/>
  <c r="O99"/>
  <c r="P99" s="1"/>
  <c r="N99"/>
  <c r="L99"/>
  <c r="Q99" s="1"/>
  <c r="T98"/>
  <c r="S98"/>
  <c r="O98"/>
  <c r="P98"/>
  <c r="N98"/>
  <c r="L98"/>
  <c r="T97"/>
  <c r="S97"/>
  <c r="O97"/>
  <c r="P97" s="1"/>
  <c r="N97"/>
  <c r="L97"/>
  <c r="Q97" s="1"/>
  <c r="T96"/>
  <c r="S96"/>
  <c r="O96"/>
  <c r="P96"/>
  <c r="N96"/>
  <c r="L96"/>
  <c r="T95"/>
  <c r="S95"/>
  <c r="O95"/>
  <c r="P95"/>
  <c r="N95"/>
  <c r="L95"/>
  <c r="Q95" s="1"/>
  <c r="T94"/>
  <c r="S94"/>
  <c r="O94"/>
  <c r="P94" s="1"/>
  <c r="N94"/>
  <c r="L94"/>
  <c r="T93"/>
  <c r="S93"/>
  <c r="O93"/>
  <c r="P93" s="1"/>
  <c r="N93"/>
  <c r="L93"/>
  <c r="Q93"/>
  <c r="T92"/>
  <c r="S92"/>
  <c r="O92"/>
  <c r="P92" s="1"/>
  <c r="N92"/>
  <c r="L92"/>
  <c r="T91"/>
  <c r="S91"/>
  <c r="O91"/>
  <c r="P91"/>
  <c r="N91"/>
  <c r="L91"/>
  <c r="T90"/>
  <c r="S90"/>
  <c r="O90"/>
  <c r="P90"/>
  <c r="N90"/>
  <c r="L90"/>
  <c r="T89"/>
  <c r="S89"/>
  <c r="O89"/>
  <c r="P89" s="1"/>
  <c r="N89"/>
  <c r="L89"/>
  <c r="T88"/>
  <c r="S88"/>
  <c r="O88"/>
  <c r="P88"/>
  <c r="N88"/>
  <c r="L88"/>
  <c r="T87"/>
  <c r="S87"/>
  <c r="O87"/>
  <c r="P87" s="1"/>
  <c r="N87"/>
  <c r="L87"/>
  <c r="T86"/>
  <c r="S86"/>
  <c r="O86"/>
  <c r="P86"/>
  <c r="N86"/>
  <c r="L86"/>
  <c r="T85"/>
  <c r="O85"/>
  <c r="P85"/>
  <c r="N85"/>
  <c r="L85"/>
  <c r="T84"/>
  <c r="O84"/>
  <c r="P84"/>
  <c r="N84"/>
  <c r="L84"/>
  <c r="T83"/>
  <c r="O83"/>
  <c r="P83" s="1"/>
  <c r="N83"/>
  <c r="L83"/>
  <c r="T82"/>
  <c r="O82"/>
  <c r="P82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/>
  <c r="N70"/>
  <c r="L70"/>
  <c r="T69"/>
  <c r="O69"/>
  <c r="P69"/>
  <c r="N69"/>
  <c r="L69"/>
  <c r="T68"/>
  <c r="O68"/>
  <c r="P68"/>
  <c r="N68"/>
  <c r="L68"/>
  <c r="T67"/>
  <c r="O67"/>
  <c r="P67" s="1"/>
  <c r="N67"/>
  <c r="L67"/>
  <c r="T66"/>
  <c r="O66"/>
  <c r="P66"/>
  <c r="N66"/>
  <c r="L66"/>
  <c r="T65"/>
  <c r="P65"/>
  <c r="O65"/>
  <c r="N65"/>
  <c r="L65"/>
  <c r="T64"/>
  <c r="S64"/>
  <c r="O64"/>
  <c r="P64" s="1"/>
  <c r="N64"/>
  <c r="L64"/>
  <c r="T63"/>
  <c r="S63"/>
  <c r="O63"/>
  <c r="P63"/>
  <c r="N63"/>
  <c r="L63"/>
  <c r="T62"/>
  <c r="S62"/>
  <c r="O62"/>
  <c r="P62" s="1"/>
  <c r="N62"/>
  <c r="L62"/>
  <c r="T61"/>
  <c r="S61"/>
  <c r="O61"/>
  <c r="P61" s="1"/>
  <c r="N61"/>
  <c r="L61"/>
  <c r="T60"/>
  <c r="S60"/>
  <c r="O60"/>
  <c r="P60" s="1"/>
  <c r="N60"/>
  <c r="L60"/>
  <c r="T59"/>
  <c r="S59"/>
  <c r="O59"/>
  <c r="P59"/>
  <c r="N59"/>
  <c r="L59"/>
  <c r="T58"/>
  <c r="S58"/>
  <c r="O58"/>
  <c r="P58" s="1"/>
  <c r="N58"/>
  <c r="L58"/>
  <c r="T57"/>
  <c r="S57"/>
  <c r="P57"/>
  <c r="O57"/>
  <c r="N57"/>
  <c r="L57"/>
  <c r="T56"/>
  <c r="S56"/>
  <c r="O56"/>
  <c r="P56" s="1"/>
  <c r="N56"/>
  <c r="L56"/>
  <c r="T55"/>
  <c r="S55"/>
  <c r="O55"/>
  <c r="P55"/>
  <c r="N55"/>
  <c r="L55"/>
  <c r="T54"/>
  <c r="S54"/>
  <c r="P54"/>
  <c r="O54"/>
  <c r="N54"/>
  <c r="L54"/>
  <c r="T53"/>
  <c r="S53"/>
  <c r="O53"/>
  <c r="P53" s="1"/>
  <c r="N53"/>
  <c r="L53"/>
  <c r="T52"/>
  <c r="S52"/>
  <c r="O52"/>
  <c r="P52" s="1"/>
  <c r="N52"/>
  <c r="L52"/>
  <c r="T51"/>
  <c r="S51"/>
  <c r="O51"/>
  <c r="P51" s="1"/>
  <c r="N51"/>
  <c r="L51"/>
  <c r="T50"/>
  <c r="S50"/>
  <c r="O50"/>
  <c r="P50" s="1"/>
  <c r="N50"/>
  <c r="L50"/>
  <c r="T49"/>
  <c r="S49"/>
  <c r="P49"/>
  <c r="O49"/>
  <c r="N49"/>
  <c r="L49"/>
  <c r="T48"/>
  <c r="S48"/>
  <c r="O48"/>
  <c r="P48" s="1"/>
  <c r="N48"/>
  <c r="L48"/>
  <c r="T47"/>
  <c r="S47"/>
  <c r="O47"/>
  <c r="P47"/>
  <c r="N47"/>
  <c r="L47"/>
  <c r="T46"/>
  <c r="S46"/>
  <c r="O46"/>
  <c r="P46" s="1"/>
  <c r="N46"/>
  <c r="L46"/>
  <c r="T45"/>
  <c r="S45"/>
  <c r="P45"/>
  <c r="O45"/>
  <c r="N45"/>
  <c r="L45"/>
  <c r="T44"/>
  <c r="S44"/>
  <c r="O44"/>
  <c r="P44" s="1"/>
  <c r="N44"/>
  <c r="L44"/>
  <c r="T43"/>
  <c r="S43"/>
  <c r="O43"/>
  <c r="P43" s="1"/>
  <c r="N43"/>
  <c r="L43"/>
  <c r="T42"/>
  <c r="S42"/>
  <c r="O42"/>
  <c r="P42" s="1"/>
  <c r="N42"/>
  <c r="L42"/>
  <c r="T41"/>
  <c r="S41"/>
  <c r="O41"/>
  <c r="P41" s="1"/>
  <c r="N41"/>
  <c r="L41"/>
  <c r="T40"/>
  <c r="S40"/>
  <c r="O40"/>
  <c r="P40" s="1"/>
  <c r="N40"/>
  <c r="L40"/>
  <c r="T39"/>
  <c r="S39"/>
  <c r="O39"/>
  <c r="P39"/>
  <c r="N39"/>
  <c r="L39"/>
  <c r="T38"/>
  <c r="S38"/>
  <c r="O38"/>
  <c r="P38" s="1"/>
  <c r="N38"/>
  <c r="L38"/>
  <c r="T37"/>
  <c r="S37"/>
  <c r="O37"/>
  <c r="P37" s="1"/>
  <c r="N37"/>
  <c r="L37"/>
  <c r="T36"/>
  <c r="S36"/>
  <c r="O36"/>
  <c r="P36" s="1"/>
  <c r="N36"/>
  <c r="L36"/>
  <c r="T35"/>
  <c r="S35"/>
  <c r="O35"/>
  <c r="P35"/>
  <c r="N35"/>
  <c r="L35"/>
  <c r="T34"/>
  <c r="S34"/>
  <c r="O34"/>
  <c r="P34" s="1"/>
  <c r="N34"/>
  <c r="L34"/>
  <c r="T33"/>
  <c r="S33"/>
  <c r="O33"/>
  <c r="P33" s="1"/>
  <c r="N33"/>
  <c r="L33"/>
  <c r="T32"/>
  <c r="S32"/>
  <c r="O32"/>
  <c r="P32" s="1"/>
  <c r="N32"/>
  <c r="L32"/>
  <c r="T31"/>
  <c r="S31"/>
  <c r="O31"/>
  <c r="P31"/>
  <c r="N31"/>
  <c r="L31"/>
  <c r="T30"/>
  <c r="S30"/>
  <c r="O30"/>
  <c r="P30" s="1"/>
  <c r="N30"/>
  <c r="L30"/>
  <c r="T29"/>
  <c r="S29"/>
  <c r="O29"/>
  <c r="P29" s="1"/>
  <c r="N29"/>
  <c r="L29"/>
  <c r="T28"/>
  <c r="S28"/>
  <c r="O28"/>
  <c r="P28" s="1"/>
  <c r="N28"/>
  <c r="L28"/>
  <c r="T27"/>
  <c r="S27"/>
  <c r="O27"/>
  <c r="P27"/>
  <c r="N27"/>
  <c r="L27"/>
  <c r="T26"/>
  <c r="S26"/>
  <c r="O26"/>
  <c r="P26" s="1"/>
  <c r="N26"/>
  <c r="L26"/>
  <c r="T25"/>
  <c r="S25"/>
  <c r="P25"/>
  <c r="O25"/>
  <c r="N25"/>
  <c r="L25"/>
  <c r="T24"/>
  <c r="S24"/>
  <c r="O24"/>
  <c r="P24" s="1"/>
  <c r="N24"/>
  <c r="L24"/>
  <c r="T23"/>
  <c r="S23"/>
  <c r="O23"/>
  <c r="P23"/>
  <c r="N23"/>
  <c r="L23"/>
  <c r="T22"/>
  <c r="S22"/>
  <c r="P22"/>
  <c r="O22"/>
  <c r="N22"/>
  <c r="L22"/>
  <c r="T21"/>
  <c r="S21"/>
  <c r="O21"/>
  <c r="P21" s="1"/>
  <c r="N21"/>
  <c r="L21"/>
  <c r="T20"/>
  <c r="S20"/>
  <c r="O20"/>
  <c r="P20" s="1"/>
  <c r="N20"/>
  <c r="L20"/>
  <c r="T19"/>
  <c r="S19"/>
  <c r="O19"/>
  <c r="P19" s="1"/>
  <c r="N19"/>
  <c r="L19"/>
  <c r="T18"/>
  <c r="S18"/>
  <c r="O18"/>
  <c r="P18" s="1"/>
  <c r="N18"/>
  <c r="L18"/>
  <c r="T17"/>
  <c r="S17"/>
  <c r="O17"/>
  <c r="P17" s="1"/>
  <c r="N17"/>
  <c r="L17"/>
  <c r="T16"/>
  <c r="S16"/>
  <c r="O16"/>
  <c r="P16" s="1"/>
  <c r="N16"/>
  <c r="L16"/>
  <c r="T15"/>
  <c r="S15"/>
  <c r="O15"/>
  <c r="P15"/>
  <c r="N15"/>
  <c r="L15"/>
  <c r="T14"/>
  <c r="S14"/>
  <c r="O14"/>
  <c r="P14" s="1"/>
  <c r="N14"/>
  <c r="L14"/>
  <c r="T13"/>
  <c r="S13"/>
  <c r="O13"/>
  <c r="P13" s="1"/>
  <c r="N13"/>
  <c r="L13"/>
  <c r="T12"/>
  <c r="S12"/>
  <c r="O12"/>
  <c r="P12" s="1"/>
  <c r="N12"/>
  <c r="L12"/>
  <c r="T11"/>
  <c r="S11"/>
  <c r="O11"/>
  <c r="P11" s="1"/>
  <c r="N11"/>
  <c r="L11"/>
  <c r="T10"/>
  <c r="S10"/>
  <c r="P10"/>
  <c r="O10"/>
  <c r="N10"/>
  <c r="L10"/>
  <c r="T9"/>
  <c r="S9"/>
  <c r="O9"/>
  <c r="P9" s="1"/>
  <c r="N9"/>
  <c r="L9"/>
  <c r="T8"/>
  <c r="S8"/>
  <c r="O8"/>
  <c r="P8" s="1"/>
  <c r="N8"/>
  <c r="L8"/>
  <c r="T7"/>
  <c r="S7"/>
  <c r="O7"/>
  <c r="P7"/>
  <c r="N7"/>
  <c r="L7"/>
  <c r="T6"/>
  <c r="S6"/>
  <c r="O6"/>
  <c r="P6" s="1"/>
  <c r="N6"/>
  <c r="L6"/>
  <c r="O714" s="1"/>
  <c r="T5"/>
  <c r="S5"/>
  <c r="O5"/>
  <c r="P5" s="1"/>
  <c r="N5"/>
  <c r="L5"/>
  <c r="T4"/>
  <c r="S4"/>
  <c r="O4"/>
  <c r="P4" s="1"/>
  <c r="N4"/>
  <c r="L4"/>
  <c r="T3"/>
  <c r="O716" s="1"/>
  <c r="S3"/>
  <c r="O3"/>
  <c r="P3"/>
  <c r="N3"/>
  <c r="O715" s="1"/>
  <c r="L3"/>
  <c r="O434" i="43" l="1"/>
  <c r="O435"/>
  <c r="O436" s="1"/>
  <c r="O433"/>
  <c r="O717" i="41"/>
  <c r="O718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Q288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family val="2"/>
          </rPr>
          <t>RUSH LAND PC 3:</t>
        </r>
        <r>
          <rPr>
            <sz val="11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<sst xmlns="http://schemas.openxmlformats.org/spreadsheetml/2006/main" count="5756" uniqueCount="602">
  <si>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</si>
  <si>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</si>
  <si>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</si>
  <si>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</si>
  <si>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</si>
  <si>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</si>
  <si>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</si>
  <si>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</si>
  <si>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</si>
  <si>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</si>
  <si>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</si>
  <si>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</si>
  <si>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</si>
  <si>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</si>
  <si>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</si>
  <si>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</si>
  <si>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</si>
  <si>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</si>
  <si>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</si>
  <si>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</si>
  <si>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</si>
  <si>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</si>
  <si>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</si>
  <si>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</si>
  <si>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</si>
  <si>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</si>
  <si>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</si>
  <si>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</si>
  <si>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</si>
  <si>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</si>
  <si>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</si>
  <si>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</si>
  <si>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</si>
  <si>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</si>
  <si>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</si>
  <si>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</si>
  <si>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</si>
  <si>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</si>
  <si>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</si>
  <si>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</si>
  <si>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</si>
  <si>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</si>
  <si>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</si>
  <si>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</si>
  <si>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</si>
  <si>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</si>
  <si>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</si>
  <si>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</si>
  <si>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</si>
  <si>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</si>
  <si>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</si>
  <si>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</si>
  <si>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</si>
  <si>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</si>
  <si>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</si>
  <si>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</si>
  <si>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</si>
  <si>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</si>
  <si>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</si>
  <si>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</si>
  <si>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</si>
  <si>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</si>
  <si>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</si>
  <si>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</si>
  <si>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</si>
  <si>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</si>
  <si>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</si>
  <si>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</si>
  <si>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</si>
  <si>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</si>
  <si>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</si>
  <si>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</si>
  <si>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</si>
  <si>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</si>
  <si>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</si>
  <si>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</si>
  <si>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</si>
  <si>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</si>
  <si>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</si>
  <si>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</si>
  <si>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</si>
  <si>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</si>
  <si>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</si>
  <si>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</si>
  <si>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</si>
  <si>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</si>
  <si>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</si>
  <si>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</si>
  <si>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</si>
  <si>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</si>
  <si>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</si>
  <si>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</si>
  <si>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</si>
  <si>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</si>
  <si>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</si>
  <si>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</si>
  <si>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</si>
  <si>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</si>
  <si>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</si>
  <si>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</si>
  <si>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</si>
  <si>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</si>
  <si>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</si>
  <si>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</si>
  <si>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</si>
  <si>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</si>
  <si>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</si>
  <si>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</si>
  <si>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</si>
  <si>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</si>
  <si>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</si>
  <si>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</si>
  <si>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</si>
  <si>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</si>
  <si>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</si>
  <si>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</si>
  <si>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</si>
  <si>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</si>
  <si>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</si>
  <si>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</si>
  <si>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</si>
  <si>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</si>
  <si>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</si>
  <si>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</si>
  <si>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</si>
  <si>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</si>
  <si>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</si>
  <si>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</si>
  <si>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</si>
  <si>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</si>
  <si>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</si>
  <si>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</si>
  <si>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</si>
  <si>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</si>
  <si>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</si>
  <si>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</si>
  <si>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</si>
  <si>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</si>
  <si>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</si>
  <si>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</si>
  <si>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</si>
  <si>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</si>
  <si>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</si>
  <si>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</si>
  <si>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</si>
  <si>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</si>
  <si>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</si>
  <si>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</si>
  <si>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</si>
  <si>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</si>
  <si>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</si>
  <si>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</si>
  <si>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</si>
  <si>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</si>
  <si>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</si>
  <si>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</si>
  <si>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</si>
  <si>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</si>
  <si>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</si>
  <si>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</si>
  <si>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</si>
  <si>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</si>
  <si>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</si>
  <si>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</si>
  <si>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</si>
  <si>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</si>
  <si>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</si>
  <si>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</si>
  <si>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</si>
  <si>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</si>
  <si>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</si>
  <si>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</si>
  <si>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</si>
  <si>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</si>
  <si>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</si>
  <si>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</si>
  <si>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</si>
  <si>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</si>
  <si>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</si>
  <si>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</si>
  <si>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</si>
  <si>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</si>
  <si>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</si>
  <si>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</si>
  <si>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</si>
  <si>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</si>
  <si>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</si>
  <si>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</si>
  <si>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</si>
  <si>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</si>
  <si>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</si>
  <si>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</si>
  <si>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</si>
  <si>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</si>
  <si>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</si>
  <si>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</si>
  <si>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</si>
  <si>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</si>
  <si>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</si>
  <si>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</si>
  <si>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</si>
  <si>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</si>
  <si>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</si>
  <si>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</si>
  <si>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</si>
  <si>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</si>
  <si>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</si>
  <si>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</si>
  <si>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</si>
  <si>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</si>
  <si>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</si>
  <si>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</si>
  <si>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</si>
  <si>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</si>
  <si>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</si>
  <si>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</si>
  <si>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</si>
  <si>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</si>
  <si>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</si>
  <si>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</si>
  <si>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</si>
  <si>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</si>
  <si>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</si>
  <si>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</si>
  <si>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</si>
  <si>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</si>
  <si>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</si>
  <si>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</si>
  <si>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</si>
  <si>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</si>
  <si>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</si>
  <si>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</si>
  <si>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</si>
  <si>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</si>
  <si>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</si>
  <si>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</si>
  <si>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</si>
  <si>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</si>
  <si>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</si>
  <si>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</si>
  <si>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</si>
  <si>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</si>
  <si>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</si>
  <si>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</si>
  <si>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</si>
  <si>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</si>
  <si>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</si>
  <si>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</si>
  <si>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</si>
  <si>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</si>
  <si>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</si>
  <si>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</si>
  <si>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</si>
  <si>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</si>
  <si>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</si>
  <si>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</si>
  <si>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</si>
  <si>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</si>
  <si>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</si>
  <si>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</si>
  <si>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</si>
  <si>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</si>
  <si>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</si>
  <si>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</si>
  <si>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</si>
  <si>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</si>
  <si>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</si>
  <si>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</si>
  <si>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</si>
  <si>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</si>
  <si>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</si>
  <si>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</si>
  <si>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</si>
  <si>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</si>
  <si>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</si>
  <si>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</si>
  <si>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</si>
  <si>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</si>
  <si>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</si>
  <si>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</si>
  <si>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</si>
  <si>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</si>
  <si>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</si>
  <si>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</si>
  <si>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</si>
  <si>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</si>
  <si>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</si>
  <si>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</si>
  <si>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</si>
  <si>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</si>
  <si>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</si>
  <si>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</si>
  <si>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</si>
  <si>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</si>
  <si>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</si>
  <si>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</si>
  <si>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</si>
  <si>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</si>
  <si>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</si>
  <si>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</si>
  <si>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</si>
  <si>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</si>
  <si>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</si>
  <si>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</si>
  <si>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</si>
  <si>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</si>
  <si>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</si>
  <si>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</si>
  <si>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</si>
  <si>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</si>
  <si>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2014（page1)</t>
  </si>
  <si>
    <t>302437</t>
  </si>
  <si>
    <t>302491</t>
  </si>
  <si>
    <t>2014(page3)</t>
  </si>
  <si>
    <t>NILE BLUE SOLID FULL BRIEF PANTY</t>
  </si>
  <si>
    <t>NILE BLUE SOLID MODERN BRIEF W/ LACE</t>
  </si>
  <si>
    <t>GREY BIKE PRINT FULL BRIEF PANTY</t>
  </si>
  <si>
    <t>2014(page2)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</si>
  <si>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</si>
  <si>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</si>
  <si>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</si>
  <si>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</si>
  <si>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</si>
  <si>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2014(page4)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</si>
  <si>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</si>
  <si>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</si>
  <si>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</si>
  <si>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</si>
  <si>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</si>
  <si>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</si>
  <si>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2014(page5)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</si>
  <si>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</si>
  <si>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</si>
  <si>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</si>
  <si>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</si>
  <si>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</si>
  <si>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</si>
  <si>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</si>
  <si>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2010 (page 1)</t>
  </si>
  <si>
    <t>SEASHELL PINK SOLID HICUT PANTY</t>
  </si>
  <si>
    <t>ZEBRA MICRO THONG</t>
  </si>
  <si>
    <t>LEOPARD MICRO BRIEF W/LACE</t>
  </si>
  <si>
    <t>ZEBRA MICRO HICUT W/LACE</t>
  </si>
  <si>
    <t>LEOPARD MICRO HIPSTER W/LACE</t>
  </si>
  <si>
    <t>over paid $0.05/pcs *792pcs=$39.6</t>
  </si>
  <si>
    <t>over paid $0.05/pcs *417pcs=$20.85</t>
  </si>
  <si>
    <t>over paid $0.05/pcs *299pcs=$14.95</t>
  </si>
  <si>
    <t>GREY CHEEKY</t>
  </si>
  <si>
    <t>over paid $0.05/pcs *1368pcs=$68.4</t>
  </si>
  <si>
    <t>over paid $0.05/pcs *726pcs=$36.3</t>
  </si>
  <si>
    <t>over paid $0.05/pcs *518pcs=$25.9</t>
  </si>
  <si>
    <t>NAVY CHEEKY</t>
  </si>
  <si>
    <t>HI CUT</t>
  </si>
  <si>
    <t>FULL BRIEF</t>
  </si>
  <si>
    <t>MODERN BRIEF</t>
  </si>
  <si>
    <t>KENTUCKY BLUE SOLID W LACE FULL BRIEF PANTY</t>
  </si>
  <si>
    <t>KENTUCKY BLUE HICUT PANTY</t>
  </si>
  <si>
    <t>PALE DOGWOOD W GREEN DOT LACE MODERN BRIEF PANTY</t>
  </si>
  <si>
    <t>PALE DOGWOOD W GREEN DOT HICUT PANTY</t>
  </si>
  <si>
    <t>PINK FLORAL HIPSTER PANTY</t>
  </si>
  <si>
    <t>IVORY FLORAL W LACE MODERN BRIEF PANTY</t>
  </si>
  <si>
    <t>NEW PINK FLORAL W LACE FULL BRIEF PANTY</t>
  </si>
  <si>
    <t>PALE DOGWOOD SOLID MODERN BRIEF PANTY WITH LACE</t>
  </si>
  <si>
    <t>WHITE FLORAL HICUT PANTY WITH LACE</t>
  </si>
  <si>
    <t>BLUE ANIMAL HIPSTER PANTY WITH LACE</t>
  </si>
  <si>
    <t>BLUE ANIMAL W LACE MODERN BRIEF PANTY</t>
  </si>
  <si>
    <t>BLUE ANIMAL THONG</t>
  </si>
  <si>
    <t>NEW PALE DOGWOOD SOLID W LACE FULL BRIEF PANTY</t>
  </si>
  <si>
    <t>HOT PINK HICUT XPANTY</t>
  </si>
  <si>
    <t>BLACK HICUT PANTY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</si>
  <si>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</si>
  <si>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</si>
  <si>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</si>
  <si>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</si>
  <si>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</si>
  <si>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</si>
  <si>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</si>
  <si>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</si>
  <si>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</si>
  <si>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</si>
  <si>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</si>
  <si>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</si>
  <si>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</si>
  <si>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</si>
  <si>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</si>
  <si>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</si>
  <si>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</si>
  <si>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</si>
  <si>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</si>
  <si>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</si>
  <si>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</si>
  <si>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</si>
  <si>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</si>
  <si>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</si>
  <si>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</si>
  <si>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</si>
  <si>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</si>
  <si>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</si>
  <si>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</si>
  <si>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</si>
  <si>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</si>
  <si>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</si>
  <si>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</si>
  <si>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</si>
  <si>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</si>
  <si>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</si>
  <si>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</si>
  <si>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</si>
  <si>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</si>
  <si>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</si>
  <si>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</si>
  <si>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</si>
  <si>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</si>
  <si>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</si>
  <si>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</si>
  <si>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</si>
  <si>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</si>
  <si>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</si>
  <si>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</si>
  <si>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</si>
  <si>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</si>
  <si>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</si>
  <si>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</si>
  <si>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</si>
  <si>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</si>
  <si>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</si>
  <si>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</si>
  <si>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</si>
  <si>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</si>
  <si>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</si>
  <si>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</si>
  <si>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</si>
  <si>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</si>
  <si>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</si>
  <si>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</si>
  <si>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</si>
  <si>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</si>
  <si>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</si>
  <si>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</si>
  <si>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</si>
  <si>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</si>
  <si>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</si>
  <si>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</si>
  <si>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</si>
  <si>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</si>
  <si>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</si>
  <si>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</si>
  <si>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</si>
  <si>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</si>
  <si>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</si>
  <si>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</si>
  <si>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</si>
  <si>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</si>
  <si>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</si>
  <si>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</si>
  <si>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</si>
  <si>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</si>
  <si>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</si>
  <si>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</si>
  <si>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</si>
  <si>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</si>
  <si>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</si>
  <si>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</si>
  <si>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</si>
  <si>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</si>
  <si>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</si>
  <si>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</si>
  <si>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</si>
  <si>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</si>
  <si>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</si>
  <si>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</si>
  <si>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</si>
  <si>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</si>
  <si>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</si>
  <si>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</si>
  <si>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</si>
  <si>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</si>
  <si>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</si>
  <si>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</si>
  <si>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</si>
  <si>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</si>
  <si>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</si>
  <si>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</si>
  <si>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</si>
  <si>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</si>
  <si>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</si>
  <si>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</si>
  <si>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</si>
  <si>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</si>
  <si>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</si>
  <si>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</si>
  <si>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</si>
  <si>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</si>
  <si>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</si>
  <si>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</si>
  <si>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</si>
  <si>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</si>
  <si>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</si>
  <si>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</si>
  <si>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</si>
  <si>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</si>
  <si>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</si>
  <si>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</si>
  <si>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</si>
  <si>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</si>
  <si>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</si>
  <si>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</si>
  <si>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</si>
  <si>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</si>
  <si>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</si>
  <si>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</si>
  <si>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</si>
  <si>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</si>
  <si>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</si>
  <si>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</si>
  <si>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</si>
  <si>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</si>
  <si>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</si>
  <si>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</si>
  <si>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</si>
  <si>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</si>
  <si>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</si>
  <si>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</si>
  <si>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</si>
  <si>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</si>
  <si>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</si>
  <si>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</si>
  <si>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</si>
  <si>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</si>
  <si>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</si>
  <si>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</si>
  <si>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</si>
  <si>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</si>
  <si>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</si>
  <si>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</si>
  <si>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</si>
  <si>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</si>
  <si>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</si>
  <si>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</si>
  <si>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</si>
  <si>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</si>
  <si>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</si>
  <si>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</si>
  <si>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</si>
  <si>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</si>
  <si>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</si>
  <si>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</si>
  <si>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</si>
  <si>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</si>
  <si>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</si>
  <si>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</si>
  <si>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</si>
  <si>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</si>
  <si>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</si>
  <si>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</si>
  <si>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</si>
  <si>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</si>
  <si>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</si>
  <si>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</si>
  <si>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</si>
  <si>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t>HENLEY SCREEN TOP - DESERT ROSE</t>
  </si>
  <si>
    <t>SCREEN TOP NIAL BLUE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</si>
  <si>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</si>
  <si>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</si>
  <si>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</si>
  <si>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</si>
  <si>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</si>
  <si>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r>
      <rPr>
        <sz val="11"/>
        <rFont val="Arial"/>
        <family val="2"/>
      </rPr>
      <t>2013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page2)</t>
    </r>
  </si>
  <si>
    <t>BLACK AND GREY BASEBALL TOP LOVE</t>
  </si>
  <si>
    <t>2013（page2)</t>
  </si>
  <si>
    <t>2013 (page1)</t>
  </si>
  <si>
    <t>TURQ TSHIRT W/ VACAY SCREEN</t>
  </si>
  <si>
    <t>2013 (page3)</t>
  </si>
  <si>
    <t>BLACK RIB PANT</t>
  </si>
  <si>
    <t>TURQ PANT</t>
  </si>
  <si>
    <t>GREY ALLOVER CAMO KNIT TOP - GREY</t>
  </si>
  <si>
    <t>CAMO KNIT TOP GREEN</t>
  </si>
  <si>
    <t>HACCI CAMO PRINT PANT GREEN</t>
  </si>
  <si>
    <t>GREY HACCI PANT GREY</t>
  </si>
  <si>
    <t>ROCK THISDAY SOLID SHIRT</t>
  </si>
  <si>
    <t>BLACK LOVE SLEEP SHIRT</t>
  </si>
  <si>
    <t>NAP TIME SLEEPSHIRT</t>
  </si>
  <si>
    <t>FOLLOW YOUR DREAMS TOP</t>
  </si>
  <si>
    <t>EAT PLAY REPEAT VNECK TOP</t>
  </si>
  <si>
    <t>BLACK FLORAL PANT</t>
  </si>
  <si>
    <t>MULTI STRIPE PANT</t>
  </si>
  <si>
    <t>6580</t>
  </si>
  <si>
    <t>6581</t>
  </si>
  <si>
    <t>ABSTRACT CHEMISE</t>
  </si>
  <si>
    <t>6582</t>
  </si>
  <si>
    <t>SANGIRA SOLID NON SEXY CHEMISE</t>
  </si>
  <si>
    <t>6584</t>
  </si>
  <si>
    <t>BLACK FLORAL MAXI</t>
  </si>
  <si>
    <t>6585</t>
  </si>
  <si>
    <t>SOLID BLACK MAXI</t>
  </si>
  <si>
    <t>LOVE MY BED SLEEPSHIRT</t>
  </si>
  <si>
    <t>SMILE SPARKLE SLEEPSHIRT</t>
  </si>
  <si>
    <t>BLACK PACKAGED SLEEP</t>
  </si>
  <si>
    <t>8/5/2019</t>
  </si>
  <si>
    <t>NAVY PACKAGED SLEEP</t>
  </si>
  <si>
    <t>GREY PACKAGED SLEEP</t>
  </si>
  <si>
    <t>PURPLE PACKAGED SLEEP</t>
  </si>
</sst>
</file>

<file path=xl/styles.xml><?xml version="1.0" encoding="utf-8"?>
<styleSheet xmlns="http://schemas.openxmlformats.org/spreadsheetml/2006/main">
  <numFmts count="12">
    <numFmt numFmtId="26" formatCode="\$#,##0.00_);[Red]\(\$#,##0.00\)"/>
    <numFmt numFmtId="176" formatCode="_-&quot;$&quot;* #,##0.00_-;\-&quot;$&quot;* #,##0.00_-;_-&quot;$&quot;* &quot;-&quot;??_-;_-@_-"/>
    <numFmt numFmtId="177" formatCode="_(* #,##0_);_(* \(#,##0\);_(* &quot;-&quot;??_);_(@_)"/>
    <numFmt numFmtId="178" formatCode="_(* #,##0.00_);_(* \(#,##0.00\);_(* &quot;-&quot;??_);_(@_)"/>
    <numFmt numFmtId="179" formatCode="_-* #,##0.00_-;\-* #,##0.00_-;_-* &quot;-&quot;??_-;_-@_-"/>
    <numFmt numFmtId="180" formatCode="yyyy/mm/dd;@"/>
    <numFmt numFmtId="181" formatCode="\$#,##0.00;\-\$#,##0.00"/>
    <numFmt numFmtId="182" formatCode="yyyy/m/d;@"/>
    <numFmt numFmtId="183" formatCode="&quot;US$&quot;#,##0.00_);\(&quot;US$&quot;#,##0.00\)"/>
    <numFmt numFmtId="184" formatCode="&quot;$&quot;#,##0.00_);[Red]\(&quot;$&quot;#,##0.00\)"/>
    <numFmt numFmtId="185" formatCode="[$$-409]#,##0.00"/>
    <numFmt numFmtId="186" formatCode="yyyy/mm/dd"/>
  </numFmts>
  <fonts count="42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charset val="134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name val="新細明體"/>
      <family val="1"/>
    </font>
    <font>
      <u/>
      <sz val="10"/>
      <color indexed="36"/>
      <name val="Arial"/>
      <family val="2"/>
    </font>
    <font>
      <u/>
      <sz val="11"/>
      <color theme="10"/>
      <name val="宋体"/>
      <family val="3"/>
      <charset val="134"/>
    </font>
    <font>
      <sz val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>
      <alignment vertical="center"/>
    </xf>
    <xf numFmtId="178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6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0" borderId="0"/>
  </cellStyleXfs>
  <cellXfs count="3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1" applyFont="1" applyAlignme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right" vertical="center"/>
    </xf>
    <xf numFmtId="178" fontId="1" fillId="0" borderId="0" xfId="1" applyNumberFormat="1" applyFont="1" applyAlignment="1">
      <alignment horizontal="center" vertical="center"/>
    </xf>
    <xf numFmtId="178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12" applyFont="1" applyFill="1" applyBorder="1" applyAlignment="1">
      <alignment horizontal="center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12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right" vertical="center" wrapText="1" shrinkToFi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2" xfId="1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Font="1" applyFill="1" applyBorder="1" applyAlignment="1">
      <alignment horizontal="center" vertical="center" wrapText="1" shrinkToFit="1"/>
    </xf>
    <xf numFmtId="177" fontId="7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8" fontId="7" fillId="0" borderId="1" xfId="1" applyFont="1" applyFill="1" applyBorder="1" applyAlignment="1">
      <alignment vertical="center"/>
    </xf>
    <xf numFmtId="178" fontId="1" fillId="2" borderId="0" xfId="1" applyFont="1" applyFill="1" applyAlignment="1">
      <alignment vertical="center"/>
    </xf>
    <xf numFmtId="178" fontId="6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1" xfId="1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2" applyFont="1" applyFill="1" applyBorder="1" applyAlignment="1">
      <alignment horizontal="left" vertical="center" wrapText="1"/>
    </xf>
    <xf numFmtId="178" fontId="7" fillId="2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2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12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80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12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80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12" applyFont="1" applyFill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78" fontId="1" fillId="0" borderId="1" xfId="1" applyFont="1" applyFill="1" applyBorder="1" applyAlignment="1">
      <alignment vertical="center"/>
    </xf>
    <xf numFmtId="177" fontId="1" fillId="2" borderId="1" xfId="1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78" fontId="1" fillId="2" borderId="1" xfId="1" applyFont="1" applyFill="1" applyBorder="1" applyAlignment="1">
      <alignment vertical="center"/>
    </xf>
    <xf numFmtId="177" fontId="2" fillId="7" borderId="1" xfId="1" applyNumberFormat="1" applyFont="1" applyFill="1" applyBorder="1" applyAlignment="1">
      <alignment horizontal="right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178" fontId="2" fillId="7" borderId="1" xfId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77" fontId="2" fillId="8" borderId="1" xfId="1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78" fontId="2" fillId="8" borderId="1" xfId="1" applyFont="1" applyFill="1" applyBorder="1" applyAlignment="1">
      <alignment vertical="center"/>
    </xf>
    <xf numFmtId="0" fontId="1" fillId="0" borderId="1" xfId="12" applyFont="1" applyFill="1" applyBorder="1" applyAlignment="1">
      <alignment horizontal="left" vertical="center" wrapText="1"/>
    </xf>
    <xf numFmtId="0" fontId="1" fillId="2" borderId="1" xfId="12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7" fillId="2" borderId="1" xfId="12" applyFont="1" applyFill="1" applyBorder="1" applyAlignment="1">
      <alignment horizontal="left" vertical="center" wrapText="1"/>
    </xf>
    <xf numFmtId="0" fontId="2" fillId="8" borderId="1" xfId="12" applyFont="1" applyFill="1" applyBorder="1" applyAlignment="1">
      <alignment vertical="center" wrapText="1"/>
    </xf>
    <xf numFmtId="0" fontId="2" fillId="2" borderId="0" xfId="12" applyFont="1" applyFill="1" applyAlignment="1">
      <alignment vertical="center" wrapText="1"/>
    </xf>
    <xf numFmtId="0" fontId="7" fillId="2" borderId="5" xfId="12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10" fillId="2" borderId="1" xfId="3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1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181" fontId="10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6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78" fontId="9" fillId="2" borderId="1" xfId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31" applyFont="1" applyFill="1" applyBorder="1" applyAlignment="1">
      <alignment horizontal="right" vertical="center" wrapText="1"/>
    </xf>
    <xf numFmtId="177" fontId="9" fillId="2" borderId="1" xfId="1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178" fontId="9" fillId="2" borderId="1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82" fontId="3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1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11" fillId="9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8" fontId="7" fillId="0" borderId="0" xfId="1" applyFont="1" applyAlignment="1">
      <alignment vertical="center"/>
    </xf>
    <xf numFmtId="178" fontId="1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81" fontId="3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vertical="center"/>
    </xf>
    <xf numFmtId="178" fontId="9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178" fontId="7" fillId="2" borderId="0" xfId="1" applyFont="1" applyFill="1" applyBorder="1" applyAlignment="1">
      <alignment horizontal="center" vertical="center"/>
    </xf>
    <xf numFmtId="178" fontId="7" fillId="2" borderId="0" xfId="1" applyFont="1" applyFill="1" applyBorder="1" applyAlignment="1">
      <alignment vertical="center"/>
    </xf>
    <xf numFmtId="178" fontId="7" fillId="2" borderId="0" xfId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178" fontId="7" fillId="0" borderId="0" xfId="1" applyFont="1" applyBorder="1" applyAlignment="1">
      <alignment horizontal="center" vertical="center"/>
    </xf>
    <xf numFmtId="178" fontId="7" fillId="0" borderId="0" xfId="1" applyFont="1" applyBorder="1" applyAlignment="1">
      <alignment vertical="center"/>
    </xf>
    <xf numFmtId="177" fontId="12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8" fontId="9" fillId="0" borderId="8" xfId="1" applyNumberFormat="1" applyFont="1" applyBorder="1" applyAlignment="1">
      <alignment horizontal="left" vertical="center"/>
    </xf>
    <xf numFmtId="4" fontId="9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8" fontId="9" fillId="0" borderId="0" xfId="1" applyNumberFormat="1" applyFont="1" applyBorder="1" applyAlignment="1">
      <alignment horizontal="left" vertical="center"/>
    </xf>
    <xf numFmtId="178" fontId="9" fillId="0" borderId="11" xfId="1" applyFont="1" applyBorder="1" applyAlignment="1">
      <alignment horizontal="center" vertical="center"/>
    </xf>
    <xf numFmtId="178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1" applyFont="1" applyBorder="1" applyAlignment="1">
      <alignment horizontal="left" vertical="center"/>
    </xf>
    <xf numFmtId="4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78" fontId="9" fillId="0" borderId="13" xfId="1" applyNumberFormat="1" applyFont="1" applyBorder="1" applyAlignment="1">
      <alignment horizontal="left" vertical="center"/>
    </xf>
    <xf numFmtId="178" fontId="9" fillId="0" borderId="14" xfId="1" applyFont="1" applyBorder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8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14" fillId="0" borderId="0" xfId="1" applyFont="1" applyAlignment="1">
      <alignment vertical="center"/>
    </xf>
    <xf numFmtId="0" fontId="14" fillId="0" borderId="0" xfId="0" applyFont="1">
      <alignment vertical="center"/>
    </xf>
    <xf numFmtId="0" fontId="8" fillId="0" borderId="0" xfId="0" applyFont="1" applyFill="1">
      <alignment vertical="center"/>
    </xf>
    <xf numFmtId="0" fontId="2" fillId="10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2" xfId="12" applyFont="1" applyFill="1" applyBorder="1" applyAlignment="1">
      <alignment horizontal="center" vertical="center" wrapText="1"/>
    </xf>
    <xf numFmtId="0" fontId="6" fillId="7" borderId="1" xfId="12" applyFont="1" applyFill="1" applyBorder="1" applyAlignment="1">
      <alignment horizontal="center" vertical="center" wrapText="1"/>
    </xf>
    <xf numFmtId="177" fontId="5" fillId="7" borderId="1" xfId="1" applyNumberFormat="1" applyFont="1" applyFill="1" applyBorder="1" applyAlignment="1">
      <alignment horizontal="center" vertical="center" wrapText="1" shrinkToFit="1"/>
    </xf>
    <xf numFmtId="2" fontId="6" fillId="7" borderId="1" xfId="1" applyNumberFormat="1" applyFont="1" applyFill="1" applyBorder="1" applyAlignment="1">
      <alignment horizontal="center" vertical="center" wrapText="1"/>
    </xf>
    <xf numFmtId="2" fontId="5" fillId="4" borderId="2" xfId="10" applyNumberFormat="1" applyFont="1" applyFill="1" applyBorder="1" applyAlignment="1">
      <alignment horizontal="center" vertical="center" wrapText="1"/>
    </xf>
    <xf numFmtId="178" fontId="6" fillId="4" borderId="1" xfId="1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177" fontId="7" fillId="2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2" fillId="7" borderId="1" xfId="1" applyNumberFormat="1" applyFont="1" applyFill="1" applyBorder="1" applyAlignment="1">
      <alignment horizontal="center" vertical="center"/>
    </xf>
    <xf numFmtId="178" fontId="1" fillId="2" borderId="1" xfId="1" applyFont="1" applyFill="1" applyBorder="1" applyAlignment="1">
      <alignment horizontal="center" vertical="center"/>
    </xf>
    <xf numFmtId="178" fontId="2" fillId="7" borderId="1" xfId="1" applyFont="1" applyFill="1" applyBorder="1" applyAlignment="1">
      <alignment horizontal="center" vertical="center"/>
    </xf>
    <xf numFmtId="178" fontId="7" fillId="2" borderId="1" xfId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83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18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81" fontId="17" fillId="2" borderId="1" xfId="0" applyNumberFormat="1" applyFont="1" applyFill="1" applyBorder="1" applyAlignment="1">
      <alignment horizontal="center" vertical="center"/>
    </xf>
    <xf numFmtId="184" fontId="17" fillId="2" borderId="1" xfId="0" applyNumberFormat="1" applyFont="1" applyFill="1" applyBorder="1" applyAlignment="1">
      <alignment horizontal="center" vertical="center"/>
    </xf>
    <xf numFmtId="26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81" fontId="19" fillId="2" borderId="1" xfId="0" applyNumberFormat="1" applyFont="1" applyFill="1" applyBorder="1" applyAlignment="1">
      <alignment horizontal="center" vertical="center"/>
    </xf>
    <xf numFmtId="26" fontId="19" fillId="2" borderId="1" xfId="0" applyNumberFormat="1" applyFont="1" applyFill="1" applyBorder="1" applyAlignment="1">
      <alignment horizontal="center" vertical="center"/>
    </xf>
    <xf numFmtId="181" fontId="20" fillId="2" borderId="1" xfId="0" applyNumberFormat="1" applyFont="1" applyFill="1" applyBorder="1" applyAlignment="1">
      <alignment horizontal="center" vertical="center"/>
    </xf>
    <xf numFmtId="26" fontId="20" fillId="2" borderId="1" xfId="0" applyNumberFormat="1" applyFont="1" applyFill="1" applyBorder="1" applyAlignment="1">
      <alignment horizontal="center" vertical="center"/>
    </xf>
    <xf numFmtId="185" fontId="9" fillId="2" borderId="1" xfId="0" applyNumberFormat="1" applyFont="1" applyFill="1" applyBorder="1" applyAlignment="1">
      <alignment horizontal="center" vertical="center"/>
    </xf>
    <xf numFmtId="178" fontId="16" fillId="2" borderId="1" xfId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1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1" fillId="2" borderId="1" xfId="32" applyFont="1" applyFill="1" applyBorder="1" applyAlignment="1">
      <alignment vertical="center"/>
    </xf>
    <xf numFmtId="0" fontId="10" fillId="2" borderId="1" xfId="36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16" fillId="2" borderId="3" xfId="0" applyNumberFormat="1" applyFont="1" applyFill="1" applyBorder="1" applyAlignment="1">
      <alignment horizontal="center" vertical="center"/>
    </xf>
    <xf numFmtId="0" fontId="3" fillId="2" borderId="3" xfId="4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26" fontId="3" fillId="2" borderId="1" xfId="0" applyNumberFormat="1" applyFont="1" applyFill="1" applyBorder="1" applyAlignment="1">
      <alignment horizontal="center" vertical="center"/>
    </xf>
    <xf numFmtId="3" fontId="10" fillId="2" borderId="1" xfId="36" applyNumberFormat="1" applyFont="1" applyFill="1" applyBorder="1" applyAlignment="1">
      <alignment horizontal="center" vertical="center"/>
    </xf>
    <xf numFmtId="3" fontId="3" fillId="2" borderId="1" xfId="40" applyNumberFormat="1" applyFont="1" applyFill="1" applyBorder="1" applyAlignment="1">
      <alignment horizontal="center" vertical="center"/>
    </xf>
    <xf numFmtId="185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178" fontId="7" fillId="2" borderId="3" xfId="1" applyFont="1" applyFill="1" applyBorder="1" applyAlignment="1">
      <alignment vertical="center"/>
    </xf>
    <xf numFmtId="181" fontId="2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78" fontId="9" fillId="2" borderId="5" xfId="1" applyFont="1" applyFill="1" applyBorder="1" applyAlignment="1">
      <alignment horizontal="center" vertical="center"/>
    </xf>
    <xf numFmtId="178" fontId="7" fillId="2" borderId="5" xfId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24" fillId="2" borderId="1" xfId="12" applyFont="1" applyFill="1" applyBorder="1" applyAlignment="1">
      <alignment horizontal="left" vertical="center" wrapText="1"/>
    </xf>
    <xf numFmtId="0" fontId="23" fillId="2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186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186" fontId="23" fillId="7" borderId="5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4" fontId="23" fillId="7" borderId="5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181" fontId="3" fillId="7" borderId="5" xfId="0" applyNumberFormat="1" applyFont="1" applyFill="1" applyBorder="1" applyAlignment="1">
      <alignment horizontal="center" vertical="center"/>
    </xf>
    <xf numFmtId="2" fontId="9" fillId="7" borderId="1" xfId="1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 wrapText="1"/>
    </xf>
    <xf numFmtId="178" fontId="9" fillId="7" borderId="1" xfId="1" applyNumberFormat="1" applyFont="1" applyFill="1" applyBorder="1" applyAlignment="1">
      <alignment vertical="center"/>
    </xf>
    <xf numFmtId="0" fontId="25" fillId="2" borderId="1" xfId="0" applyFont="1" applyFill="1" applyBorder="1">
      <alignment vertical="center"/>
    </xf>
    <xf numFmtId="0" fontId="23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3" fillId="7" borderId="5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4" fontId="23" fillId="7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0" fontId="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178" fontId="12" fillId="2" borderId="0" xfId="1" applyFont="1" applyFill="1" applyAlignment="1">
      <alignment vertical="center"/>
    </xf>
    <xf numFmtId="181" fontId="3" fillId="7" borderId="1" xfId="0" applyNumberFormat="1" applyFont="1" applyFill="1" applyBorder="1" applyAlignment="1">
      <alignment horizontal="center" vertical="center"/>
    </xf>
    <xf numFmtId="18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178" fontId="9" fillId="2" borderId="0" xfId="1" applyFont="1" applyFill="1" applyBorder="1" applyAlignment="1">
      <alignment horizontal="center" vertical="center"/>
    </xf>
    <xf numFmtId="177" fontId="7" fillId="2" borderId="0" xfId="1" applyNumberFormat="1" applyFont="1" applyFill="1" applyBorder="1" applyAlignment="1">
      <alignment horizontal="center" vertical="center"/>
    </xf>
    <xf numFmtId="178" fontId="7" fillId="2" borderId="0" xfId="1" applyNumberFormat="1" applyFont="1" applyFill="1" applyBorder="1" applyAlignment="1">
      <alignment horizontal="center" vertical="center"/>
    </xf>
    <xf numFmtId="177" fontId="7" fillId="2" borderId="0" xfId="1" applyNumberFormat="1" applyFont="1" applyFill="1" applyAlignment="1">
      <alignment horizontal="center" vertical="center"/>
    </xf>
    <xf numFmtId="177" fontId="12" fillId="2" borderId="0" xfId="1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78" fontId="9" fillId="2" borderId="8" xfId="1" applyNumberFormat="1" applyFont="1" applyFill="1" applyBorder="1" applyAlignment="1">
      <alignment horizontal="left" vertical="center"/>
    </xf>
    <xf numFmtId="178" fontId="9" fillId="2" borderId="9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9" fillId="2" borderId="0" xfId="1" applyNumberFormat="1" applyFont="1" applyFill="1" applyBorder="1" applyAlignment="1">
      <alignment horizontal="left" vertical="center"/>
    </xf>
    <xf numFmtId="178" fontId="9" fillId="2" borderId="11" xfId="1" applyFont="1" applyFill="1" applyBorder="1" applyAlignment="1">
      <alignment horizontal="center" vertical="center"/>
    </xf>
    <xf numFmtId="178" fontId="7" fillId="2" borderId="0" xfId="0" applyNumberFormat="1" applyFont="1" applyFill="1">
      <alignment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0" xfId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78" fontId="9" fillId="2" borderId="13" xfId="1" applyNumberFormat="1" applyFont="1" applyFill="1" applyBorder="1" applyAlignment="1">
      <alignment horizontal="left" vertical="center"/>
    </xf>
    <xf numFmtId="178" fontId="9" fillId="2" borderId="14" xfId="1" applyFont="1" applyFill="1" applyBorder="1" applyAlignment="1">
      <alignment horizontal="center" vertical="center"/>
    </xf>
    <xf numFmtId="178" fontId="7" fillId="2" borderId="0" xfId="1" applyNumberFormat="1" applyFont="1" applyFill="1" applyAlignment="1">
      <alignment vertical="center"/>
    </xf>
    <xf numFmtId="178" fontId="7" fillId="2" borderId="0" xfId="1" applyNumberFormat="1" applyFont="1" applyFill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23" fillId="7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>
      <alignment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2" fillId="7" borderId="3" xfId="12" applyFont="1" applyFill="1" applyBorder="1" applyAlignment="1">
      <alignment horizontal="center" vertical="center" wrapText="1"/>
    </xf>
    <xf numFmtId="0" fontId="2" fillId="7" borderId="4" xfId="12" applyFont="1" applyFill="1" applyBorder="1" applyAlignment="1">
      <alignment horizontal="center" vertical="center" wrapText="1"/>
    </xf>
    <xf numFmtId="0" fontId="2" fillId="7" borderId="5" xfId="12" applyFont="1" applyFill="1" applyBorder="1" applyAlignment="1">
      <alignment horizontal="center" vertical="center" wrapText="1"/>
    </xf>
  </cellXfs>
  <cellStyles count="52">
    <cellStyle name="Hipervínculo" xfId="7"/>
    <cellStyle name="Hipervínculo visitado" xfId="16"/>
    <cellStyle name="Hipervínculo_HV0470 TRENDLY" xfId="18"/>
    <cellStyle name="Normal 2" xfId="10"/>
    <cellStyle name="Normal 4" xfId="12"/>
    <cellStyle name="常规" xfId="0" builtinId="0"/>
    <cellStyle name="常规 10" xfId="13"/>
    <cellStyle name="常规 11" xfId="19"/>
    <cellStyle name="常规 12" xfId="4"/>
    <cellStyle name="常规 13" xfId="20"/>
    <cellStyle name="常规 2" xfId="21"/>
    <cellStyle name="常规 2 2" xfId="11"/>
    <cellStyle name="常规 2 2 2" xfId="8"/>
    <cellStyle name="常规 2 3" xfId="14"/>
    <cellStyle name="常规 23 2" xfId="17"/>
    <cellStyle name="常规 3" xfId="22"/>
    <cellStyle name="常规 3 2" xfId="9"/>
    <cellStyle name="常规 3 2 2" xfId="23"/>
    <cellStyle name="常规 3 3" xfId="24"/>
    <cellStyle name="常规 3 4" xfId="25"/>
    <cellStyle name="常规 3 5" xfId="26"/>
    <cellStyle name="常规 4" xfId="27"/>
    <cellStyle name="常规 4 2" xfId="28"/>
    <cellStyle name="常规 4 3" xfId="15"/>
    <cellStyle name="常规 4 4" xfId="29"/>
    <cellStyle name="常规 4 5" xfId="30"/>
    <cellStyle name="常规 4 6" xfId="31"/>
    <cellStyle name="常规 5" xfId="32"/>
    <cellStyle name="常规 5 2" xfId="3"/>
    <cellStyle name="常规 5 2 2" xfId="5"/>
    <cellStyle name="常规 5 2 3" xfId="6"/>
    <cellStyle name="常规 5 3" xfId="33"/>
    <cellStyle name="常规 5 4" xfId="34"/>
    <cellStyle name="常规 5 5" xfId="35"/>
    <cellStyle name="常规 6" xfId="2"/>
    <cellStyle name="常规 6 2" xfId="36"/>
    <cellStyle name="常规 6 3" xfId="37"/>
    <cellStyle name="常规 6 4" xfId="38"/>
    <cellStyle name="常规 7" xfId="39"/>
    <cellStyle name="常规 7 2" xfId="40"/>
    <cellStyle name="常规 8" xfId="41"/>
    <cellStyle name="常规 9" xfId="42"/>
    <cellStyle name="超链接 2" xfId="43"/>
    <cellStyle name="超链接 2 2" xfId="44"/>
    <cellStyle name="超链接 2 3" xfId="45"/>
    <cellStyle name="超链接 3" xfId="46"/>
    <cellStyle name="貨幣 2" xfId="47"/>
    <cellStyle name="千分位 2" xfId="48"/>
    <cellStyle name="千位分隔" xfId="1" builtinId="3"/>
    <cellStyle name="千位分隔 2" xfId="49"/>
    <cellStyle name="一般 2" xfId="50"/>
    <cellStyle name="一般 3" xfId="5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937"/>
  <sheetViews>
    <sheetView zoomScale="70" zoomScaleNormal="70" workbookViewId="0">
      <pane ySplit="2" topLeftCell="A636" activePane="bottomLeft" state="frozen"/>
      <selection pane="bottomLeft" activeCell="D2" sqref="C2:D2"/>
    </sheetView>
  </sheetViews>
  <sheetFormatPr defaultColWidth="21" defaultRowHeight="12.75"/>
  <cols>
    <col min="1" max="1" width="20.375" style="8" customWidth="1"/>
    <col min="2" max="2" width="13.25" style="9" customWidth="1"/>
    <col min="3" max="3" width="12.125" style="8" customWidth="1"/>
    <col min="4" max="4" width="14.75" style="8" customWidth="1"/>
    <col min="5" max="5" width="15.75" style="8" customWidth="1"/>
    <col min="6" max="6" width="44" style="9" customWidth="1"/>
    <col min="7" max="7" width="13.875" style="8" customWidth="1"/>
    <col min="8" max="8" width="10.625" style="8" customWidth="1"/>
    <col min="9" max="9" width="8.125" style="8" customWidth="1"/>
    <col min="10" max="10" width="10.5" style="203" customWidth="1"/>
    <col min="11" max="11" width="9.625" style="8" customWidth="1"/>
    <col min="12" max="12" width="10.875" style="8" customWidth="1"/>
    <col min="13" max="13" width="10.75" style="8" customWidth="1"/>
    <col min="14" max="14" width="11.875" style="8" customWidth="1"/>
    <col min="15" max="15" width="12.75" style="11" customWidth="1"/>
    <col min="16" max="16" width="12.75" style="8" customWidth="1"/>
    <col min="17" max="17" width="12.75" style="12" customWidth="1"/>
    <col min="18" max="18" width="17.625" style="12" customWidth="1"/>
    <col min="19" max="20" width="13.75" style="8" customWidth="1"/>
    <col min="21" max="21" width="33.75" style="8" customWidth="1"/>
    <col min="22" max="22" width="30" style="13" customWidth="1"/>
    <col min="23" max="16384" width="21" style="9"/>
  </cols>
  <sheetData>
    <row r="1" spans="1:26" ht="22.5" customHeight="1">
      <c r="A1" s="14" t="s">
        <v>0</v>
      </c>
      <c r="B1" s="14"/>
      <c r="F1" s="15" t="s">
        <v>1</v>
      </c>
      <c r="H1" s="204"/>
      <c r="N1" s="11"/>
      <c r="O1" s="8"/>
      <c r="P1" s="12"/>
      <c r="R1" s="8"/>
      <c r="U1" s="13"/>
      <c r="V1" s="9"/>
    </row>
    <row r="2" spans="1:26" ht="38.25">
      <c r="A2" s="205" t="s">
        <v>2</v>
      </c>
      <c r="B2" s="206" t="s">
        <v>3</v>
      </c>
      <c r="C2" s="207" t="s">
        <v>4</v>
      </c>
      <c r="D2" s="207" t="s">
        <v>5</v>
      </c>
      <c r="E2" s="208" t="s">
        <v>6</v>
      </c>
      <c r="F2" s="209" t="s">
        <v>7</v>
      </c>
      <c r="G2" s="207" t="s">
        <v>8</v>
      </c>
      <c r="H2" s="210" t="s">
        <v>9</v>
      </c>
      <c r="I2" s="210" t="s">
        <v>10</v>
      </c>
      <c r="J2" s="211" t="s">
        <v>11</v>
      </c>
      <c r="K2" s="212" t="s">
        <v>12</v>
      </c>
      <c r="L2" s="212" t="s">
        <v>13</v>
      </c>
      <c r="M2" s="213" t="s">
        <v>14</v>
      </c>
      <c r="N2" s="214" t="s">
        <v>15</v>
      </c>
      <c r="O2" s="215" t="s">
        <v>16</v>
      </c>
      <c r="P2" s="41" t="s">
        <v>17</v>
      </c>
      <c r="Q2" s="41" t="s">
        <v>18</v>
      </c>
      <c r="R2" s="42" t="s">
        <v>19</v>
      </c>
      <c r="S2" s="43" t="s">
        <v>20</v>
      </c>
      <c r="T2" s="43" t="s">
        <v>21</v>
      </c>
      <c r="U2" s="44" t="s">
        <v>22</v>
      </c>
      <c r="V2" s="9"/>
    </row>
    <row r="3" spans="1:26" s="198" customFormat="1" ht="33" hidden="1" customHeight="1">
      <c r="A3" s="22" t="s">
        <v>23</v>
      </c>
      <c r="B3" s="23">
        <v>43209</v>
      </c>
      <c r="C3" s="24">
        <v>146704</v>
      </c>
      <c r="D3" s="24">
        <v>1603</v>
      </c>
      <c r="E3" s="25" t="s">
        <v>24</v>
      </c>
      <c r="F3" s="26" t="s">
        <v>25</v>
      </c>
      <c r="G3" s="23">
        <v>43255</v>
      </c>
      <c r="H3" s="64">
        <v>43275</v>
      </c>
      <c r="I3" s="75" t="s">
        <v>26</v>
      </c>
      <c r="J3" s="216">
        <v>794</v>
      </c>
      <c r="K3" s="35">
        <v>1.41</v>
      </c>
      <c r="L3" s="36">
        <f>SUM(J3*K3)</f>
        <v>1119.54</v>
      </c>
      <c r="M3" s="37">
        <v>1.24</v>
      </c>
      <c r="N3" s="35">
        <f t="shared" ref="N3:N5" si="0">+M3*J3</f>
        <v>984.56</v>
      </c>
      <c r="O3" s="38">
        <f t="shared" ref="O3:O5" si="1">+K3-M3</f>
        <v>0.16999999999999993</v>
      </c>
      <c r="P3" s="39">
        <f t="shared" ref="P3:P5" si="2">+O3*J3</f>
        <v>134.97999999999993</v>
      </c>
      <c r="Q3" s="57">
        <v>1119.54</v>
      </c>
      <c r="R3" s="35" t="s">
        <v>27</v>
      </c>
      <c r="S3" s="35">
        <f>0.03+0.02</f>
        <v>0.05</v>
      </c>
      <c r="T3" s="35">
        <f>+S3*J3</f>
        <v>39.700000000000003</v>
      </c>
      <c r="U3" s="56"/>
      <c r="V3" s="217"/>
      <c r="W3" s="218"/>
      <c r="X3" s="218"/>
      <c r="Y3" s="218"/>
      <c r="Z3" s="218"/>
    </row>
    <row r="4" spans="1:26" s="198" customFormat="1" ht="33" hidden="1" customHeight="1">
      <c r="A4" s="22" t="s">
        <v>23</v>
      </c>
      <c r="B4" s="23">
        <v>43209</v>
      </c>
      <c r="C4" s="24">
        <v>146668</v>
      </c>
      <c r="D4" s="24">
        <v>1604</v>
      </c>
      <c r="E4" s="25" t="s">
        <v>24</v>
      </c>
      <c r="F4" s="26" t="s">
        <v>28</v>
      </c>
      <c r="G4" s="23">
        <v>43255</v>
      </c>
      <c r="H4" s="23">
        <v>43275</v>
      </c>
      <c r="I4" s="24" t="s">
        <v>26</v>
      </c>
      <c r="J4" s="216">
        <v>138</v>
      </c>
      <c r="K4" s="35">
        <v>1.32</v>
      </c>
      <c r="L4" s="36">
        <f t="shared" ref="L4:L5" si="3">SUM(J4*K4)</f>
        <v>182.16</v>
      </c>
      <c r="M4" s="37">
        <v>1.1499999999999999</v>
      </c>
      <c r="N4" s="35">
        <f t="shared" si="0"/>
        <v>158.69999999999999</v>
      </c>
      <c r="O4" s="38">
        <f t="shared" si="1"/>
        <v>0.17000000000000015</v>
      </c>
      <c r="P4" s="39">
        <f t="shared" si="2"/>
        <v>23.460000000000022</v>
      </c>
      <c r="Q4" s="57">
        <v>182.16</v>
      </c>
      <c r="R4" s="35" t="s">
        <v>27</v>
      </c>
      <c r="S4" s="35">
        <f t="shared" ref="S4:S6" si="4">0.03+0.02</f>
        <v>0.05</v>
      </c>
      <c r="T4" s="35">
        <f t="shared" ref="T4:T6" si="5">+S4*J4</f>
        <v>6.9</v>
      </c>
      <c r="U4" s="56"/>
      <c r="V4" s="217"/>
      <c r="W4" s="218"/>
      <c r="X4" s="218"/>
      <c r="Y4" s="218"/>
      <c r="Z4" s="218"/>
    </row>
    <row r="5" spans="1:26" s="198" customFormat="1" ht="33" hidden="1" customHeight="1">
      <c r="A5" s="22" t="s">
        <v>23</v>
      </c>
      <c r="B5" s="23">
        <v>43209</v>
      </c>
      <c r="C5" s="24">
        <v>146686</v>
      </c>
      <c r="D5" s="24">
        <v>1605</v>
      </c>
      <c r="E5" s="25" t="s">
        <v>24</v>
      </c>
      <c r="F5" s="26" t="s">
        <v>29</v>
      </c>
      <c r="G5" s="23">
        <v>43255</v>
      </c>
      <c r="H5" s="23">
        <v>43275</v>
      </c>
      <c r="I5" s="24" t="s">
        <v>26</v>
      </c>
      <c r="J5" s="216">
        <v>734</v>
      </c>
      <c r="K5" s="35">
        <v>1.32</v>
      </c>
      <c r="L5" s="36">
        <f t="shared" si="3"/>
        <v>968.88</v>
      </c>
      <c r="M5" s="37">
        <v>1.1499999999999999</v>
      </c>
      <c r="N5" s="35">
        <f t="shared" si="0"/>
        <v>844.09999999999991</v>
      </c>
      <c r="O5" s="38">
        <f t="shared" si="1"/>
        <v>0.17000000000000015</v>
      </c>
      <c r="P5" s="39">
        <f t="shared" si="2"/>
        <v>124.78000000000011</v>
      </c>
      <c r="Q5" s="57">
        <v>968.88</v>
      </c>
      <c r="R5" s="35" t="s">
        <v>27</v>
      </c>
      <c r="S5" s="35">
        <f t="shared" si="4"/>
        <v>0.05</v>
      </c>
      <c r="T5" s="35">
        <f t="shared" si="5"/>
        <v>36.700000000000003</v>
      </c>
      <c r="U5" s="56"/>
      <c r="V5" s="217"/>
      <c r="W5" s="218"/>
      <c r="X5" s="218"/>
      <c r="Y5" s="218"/>
      <c r="Z5" s="218"/>
    </row>
    <row r="6" spans="1:26" s="1" customFormat="1" ht="33" hidden="1" customHeight="1">
      <c r="A6" s="22" t="s">
        <v>30</v>
      </c>
      <c r="B6" s="23">
        <v>43278</v>
      </c>
      <c r="C6" s="24">
        <v>187110</v>
      </c>
      <c r="D6" s="24">
        <v>1604</v>
      </c>
      <c r="E6" s="25" t="s">
        <v>24</v>
      </c>
      <c r="F6" s="26" t="s">
        <v>31</v>
      </c>
      <c r="G6" s="23">
        <v>43336</v>
      </c>
      <c r="H6" s="23">
        <v>43359</v>
      </c>
      <c r="I6" s="24" t="s">
        <v>26</v>
      </c>
      <c r="J6" s="216">
        <v>1491</v>
      </c>
      <c r="K6" s="35">
        <v>1.32</v>
      </c>
      <c r="L6" s="36">
        <f t="shared" ref="L6" si="6">+K6*J6</f>
        <v>1968.1200000000001</v>
      </c>
      <c r="M6" s="37">
        <v>1.1499999999999999</v>
      </c>
      <c r="N6" s="35">
        <f t="shared" ref="N6" si="7">+M6*J6</f>
        <v>1714.6499999999999</v>
      </c>
      <c r="O6" s="38">
        <f t="shared" ref="O6" si="8">+K6-M6</f>
        <v>0.17000000000000015</v>
      </c>
      <c r="P6" s="39">
        <f t="shared" ref="P6" si="9">+O6*J6</f>
        <v>253.47000000000023</v>
      </c>
      <c r="Q6" s="57">
        <v>1968.12</v>
      </c>
      <c r="R6" s="35" t="s">
        <v>27</v>
      </c>
      <c r="S6" s="35">
        <f t="shared" si="4"/>
        <v>0.05</v>
      </c>
      <c r="T6" s="35">
        <f t="shared" si="5"/>
        <v>74.55</v>
      </c>
      <c r="U6" s="53"/>
      <c r="V6" s="47"/>
      <c r="W6" s="48"/>
      <c r="X6" s="48"/>
      <c r="Y6" s="48"/>
      <c r="Z6" s="48"/>
    </row>
    <row r="7" spans="1:26" s="1" customFormat="1" ht="33" hidden="1" customHeight="1">
      <c r="A7" s="22" t="s">
        <v>30</v>
      </c>
      <c r="B7" s="23">
        <v>43278</v>
      </c>
      <c r="C7" s="24">
        <v>187120</v>
      </c>
      <c r="D7" s="24">
        <v>1604</v>
      </c>
      <c r="E7" s="25" t="s">
        <v>24</v>
      </c>
      <c r="F7" s="26" t="s">
        <v>31</v>
      </c>
      <c r="G7" s="23">
        <v>43336</v>
      </c>
      <c r="H7" s="23">
        <v>43359</v>
      </c>
      <c r="I7" s="24" t="s">
        <v>26</v>
      </c>
      <c r="J7" s="216">
        <v>1491</v>
      </c>
      <c r="K7" s="35">
        <v>1.32</v>
      </c>
      <c r="L7" s="36">
        <f t="shared" ref="L7:L17" si="10">+K7*J7</f>
        <v>1968.1200000000001</v>
      </c>
      <c r="M7" s="37">
        <v>1.1499999999999999</v>
      </c>
      <c r="N7" s="35">
        <f t="shared" ref="N7:N17" si="11">+M7*J7</f>
        <v>1714.6499999999999</v>
      </c>
      <c r="O7" s="38">
        <f t="shared" ref="O7:O17" si="12">+K7-M7</f>
        <v>0.17000000000000015</v>
      </c>
      <c r="P7" s="39">
        <f t="shared" ref="P7:P17" si="13">+O7*J7</f>
        <v>253.47000000000023</v>
      </c>
      <c r="Q7" s="57">
        <v>1968.12</v>
      </c>
      <c r="R7" s="35" t="s">
        <v>27</v>
      </c>
      <c r="S7" s="35">
        <f t="shared" ref="S7:S17" si="14">0.03+0.02</f>
        <v>0.05</v>
      </c>
      <c r="T7" s="35">
        <f t="shared" ref="T7:T70" si="15">+S7*J7</f>
        <v>74.55</v>
      </c>
      <c r="U7" s="53"/>
      <c r="V7" s="47"/>
      <c r="W7" s="48"/>
      <c r="X7" s="48"/>
      <c r="Y7" s="48"/>
      <c r="Z7" s="48"/>
    </row>
    <row r="8" spans="1:26" s="1" customFormat="1" ht="33" hidden="1" customHeight="1">
      <c r="A8" s="22" t="s">
        <v>30</v>
      </c>
      <c r="B8" s="23">
        <v>43278</v>
      </c>
      <c r="C8" s="24">
        <v>187148</v>
      </c>
      <c r="D8" s="24">
        <v>1605</v>
      </c>
      <c r="E8" s="25" t="s">
        <v>24</v>
      </c>
      <c r="F8" s="26" t="s">
        <v>32</v>
      </c>
      <c r="G8" s="23">
        <v>43336</v>
      </c>
      <c r="H8" s="23">
        <v>43359</v>
      </c>
      <c r="I8" s="24" t="s">
        <v>26</v>
      </c>
      <c r="J8" s="216">
        <v>1579</v>
      </c>
      <c r="K8" s="35">
        <v>1.32</v>
      </c>
      <c r="L8" s="36">
        <f t="shared" si="10"/>
        <v>2084.2800000000002</v>
      </c>
      <c r="M8" s="37">
        <v>1.1499999999999999</v>
      </c>
      <c r="N8" s="35">
        <f t="shared" si="11"/>
        <v>1815.85</v>
      </c>
      <c r="O8" s="38">
        <f t="shared" si="12"/>
        <v>0.17000000000000015</v>
      </c>
      <c r="P8" s="39">
        <f t="shared" si="13"/>
        <v>268.43000000000023</v>
      </c>
      <c r="Q8" s="57">
        <v>2084.2800000000002</v>
      </c>
      <c r="R8" s="35" t="s">
        <v>27</v>
      </c>
      <c r="S8" s="35">
        <f t="shared" si="14"/>
        <v>0.05</v>
      </c>
      <c r="T8" s="35">
        <f t="shared" si="15"/>
        <v>78.95</v>
      </c>
      <c r="U8" s="53"/>
      <c r="V8" s="47"/>
      <c r="W8" s="48"/>
      <c r="X8" s="48"/>
      <c r="Y8" s="48"/>
      <c r="Z8" s="48"/>
    </row>
    <row r="9" spans="1:26" s="1" customFormat="1" ht="33" hidden="1" customHeight="1">
      <c r="A9" s="22" t="s">
        <v>30</v>
      </c>
      <c r="B9" s="23">
        <v>43278</v>
      </c>
      <c r="C9" s="24">
        <v>187157</v>
      </c>
      <c r="D9" s="24">
        <v>1605</v>
      </c>
      <c r="E9" s="25" t="s">
        <v>24</v>
      </c>
      <c r="F9" s="26" t="s">
        <v>32</v>
      </c>
      <c r="G9" s="23">
        <v>43336</v>
      </c>
      <c r="H9" s="23">
        <v>43359</v>
      </c>
      <c r="I9" s="24" t="s">
        <v>26</v>
      </c>
      <c r="J9" s="216">
        <v>1579</v>
      </c>
      <c r="K9" s="35">
        <v>1.32</v>
      </c>
      <c r="L9" s="36">
        <f t="shared" si="10"/>
        <v>2084.2800000000002</v>
      </c>
      <c r="M9" s="37">
        <v>1.1499999999999999</v>
      </c>
      <c r="N9" s="35">
        <f t="shared" si="11"/>
        <v>1815.85</v>
      </c>
      <c r="O9" s="38">
        <f t="shared" si="12"/>
        <v>0.17000000000000015</v>
      </c>
      <c r="P9" s="39">
        <f t="shared" si="13"/>
        <v>268.43000000000023</v>
      </c>
      <c r="Q9" s="57">
        <v>2084.2800000000002</v>
      </c>
      <c r="R9" s="35" t="s">
        <v>27</v>
      </c>
      <c r="S9" s="35">
        <f t="shared" si="14"/>
        <v>0.05</v>
      </c>
      <c r="T9" s="35">
        <f t="shared" si="15"/>
        <v>78.95</v>
      </c>
      <c r="U9" s="53"/>
      <c r="V9" s="47"/>
      <c r="W9" s="48"/>
      <c r="X9" s="48"/>
      <c r="Y9" s="48"/>
      <c r="Z9" s="48"/>
    </row>
    <row r="10" spans="1:26" s="1" customFormat="1" ht="33" hidden="1" customHeight="1">
      <c r="A10" s="22" t="s">
        <v>30</v>
      </c>
      <c r="B10" s="23">
        <v>43278</v>
      </c>
      <c r="C10" s="24">
        <v>187166</v>
      </c>
      <c r="D10" s="24">
        <v>1603</v>
      </c>
      <c r="E10" s="25" t="s">
        <v>24</v>
      </c>
      <c r="F10" s="26" t="s">
        <v>33</v>
      </c>
      <c r="G10" s="23">
        <v>43336</v>
      </c>
      <c r="H10" s="23">
        <v>43359</v>
      </c>
      <c r="I10" s="24" t="s">
        <v>26</v>
      </c>
      <c r="J10" s="216">
        <v>1977</v>
      </c>
      <c r="K10" s="35">
        <v>1.41</v>
      </c>
      <c r="L10" s="36">
        <f t="shared" si="10"/>
        <v>2787.5699999999997</v>
      </c>
      <c r="M10" s="37">
        <v>1.24</v>
      </c>
      <c r="N10" s="35">
        <f t="shared" si="11"/>
        <v>2451.48</v>
      </c>
      <c r="O10" s="38">
        <f t="shared" si="12"/>
        <v>0.16999999999999993</v>
      </c>
      <c r="P10" s="39">
        <f t="shared" si="13"/>
        <v>336.08999999999986</v>
      </c>
      <c r="Q10" s="57">
        <v>2787.57</v>
      </c>
      <c r="R10" s="35" t="s">
        <v>27</v>
      </c>
      <c r="S10" s="35">
        <f t="shared" si="14"/>
        <v>0.05</v>
      </c>
      <c r="T10" s="35">
        <f t="shared" si="15"/>
        <v>98.850000000000009</v>
      </c>
      <c r="U10" s="53"/>
      <c r="V10" s="47"/>
      <c r="W10" s="48"/>
      <c r="X10" s="48"/>
      <c r="Y10" s="48"/>
      <c r="Z10" s="48"/>
    </row>
    <row r="11" spans="1:26" s="1" customFormat="1" ht="33" hidden="1" customHeight="1">
      <c r="A11" s="22" t="s">
        <v>30</v>
      </c>
      <c r="B11" s="23">
        <v>43278</v>
      </c>
      <c r="C11" s="24">
        <v>187175</v>
      </c>
      <c r="D11" s="24">
        <v>1603</v>
      </c>
      <c r="E11" s="25" t="s">
        <v>24</v>
      </c>
      <c r="F11" s="26" t="s">
        <v>33</v>
      </c>
      <c r="G11" s="23">
        <v>43336</v>
      </c>
      <c r="H11" s="23">
        <v>43359</v>
      </c>
      <c r="I11" s="24" t="s">
        <v>26</v>
      </c>
      <c r="J11" s="216">
        <v>1977</v>
      </c>
      <c r="K11" s="35">
        <v>1.41</v>
      </c>
      <c r="L11" s="36">
        <f t="shared" si="10"/>
        <v>2787.5699999999997</v>
      </c>
      <c r="M11" s="37">
        <v>1.24</v>
      </c>
      <c r="N11" s="35">
        <f t="shared" si="11"/>
        <v>2451.48</v>
      </c>
      <c r="O11" s="38">
        <f t="shared" si="12"/>
        <v>0.16999999999999993</v>
      </c>
      <c r="P11" s="39">
        <f t="shared" si="13"/>
        <v>336.08999999999986</v>
      </c>
      <c r="Q11" s="57">
        <v>2787.57</v>
      </c>
      <c r="R11" s="35" t="s">
        <v>27</v>
      </c>
      <c r="S11" s="35">
        <f t="shared" si="14"/>
        <v>0.05</v>
      </c>
      <c r="T11" s="35">
        <f t="shared" si="15"/>
        <v>98.850000000000009</v>
      </c>
      <c r="U11" s="53"/>
      <c r="V11" s="47"/>
      <c r="W11" s="48"/>
      <c r="X11" s="48"/>
      <c r="Y11" s="48"/>
      <c r="Z11" s="48"/>
    </row>
    <row r="12" spans="1:26" s="1" customFormat="1" ht="33" hidden="1" customHeight="1">
      <c r="A12" s="22" t="s">
        <v>30</v>
      </c>
      <c r="B12" s="23">
        <v>43278</v>
      </c>
      <c r="C12" s="24">
        <v>187220</v>
      </c>
      <c r="D12" s="24">
        <v>1604</v>
      </c>
      <c r="E12" s="25" t="s">
        <v>24</v>
      </c>
      <c r="F12" s="26" t="s">
        <v>31</v>
      </c>
      <c r="G12" s="23">
        <v>43336</v>
      </c>
      <c r="H12" s="23">
        <v>43359</v>
      </c>
      <c r="I12" s="24" t="s">
        <v>26</v>
      </c>
      <c r="J12" s="216">
        <v>792</v>
      </c>
      <c r="K12" s="35">
        <v>1.32</v>
      </c>
      <c r="L12" s="36">
        <f t="shared" si="10"/>
        <v>1045.44</v>
      </c>
      <c r="M12" s="37">
        <v>1.1499999999999999</v>
      </c>
      <c r="N12" s="35">
        <f t="shared" si="11"/>
        <v>910.8</v>
      </c>
      <c r="O12" s="38">
        <f t="shared" si="12"/>
        <v>0.17000000000000015</v>
      </c>
      <c r="P12" s="39">
        <f t="shared" si="13"/>
        <v>134.64000000000013</v>
      </c>
      <c r="Q12" s="57">
        <v>1045.44</v>
      </c>
      <c r="R12" s="35" t="s">
        <v>27</v>
      </c>
      <c r="S12" s="35">
        <f t="shared" si="14"/>
        <v>0.05</v>
      </c>
      <c r="T12" s="35">
        <f t="shared" si="15"/>
        <v>39.6</v>
      </c>
      <c r="U12" s="53"/>
      <c r="V12" s="47"/>
      <c r="W12" s="48"/>
      <c r="X12" s="48"/>
      <c r="Y12" s="48"/>
      <c r="Z12" s="48"/>
    </row>
    <row r="13" spans="1:26" s="1" customFormat="1" ht="33" hidden="1" customHeight="1">
      <c r="A13" s="22" t="s">
        <v>30</v>
      </c>
      <c r="B13" s="23">
        <v>43278</v>
      </c>
      <c r="C13" s="24">
        <v>187230</v>
      </c>
      <c r="D13" s="24">
        <v>1604</v>
      </c>
      <c r="E13" s="25" t="s">
        <v>24</v>
      </c>
      <c r="F13" s="26" t="s">
        <v>31</v>
      </c>
      <c r="G13" s="23">
        <v>43336</v>
      </c>
      <c r="H13" s="23">
        <v>43359</v>
      </c>
      <c r="I13" s="24" t="s">
        <v>26</v>
      </c>
      <c r="J13" s="216">
        <v>780</v>
      </c>
      <c r="K13" s="35">
        <v>1.32</v>
      </c>
      <c r="L13" s="36">
        <f t="shared" si="10"/>
        <v>1029.6000000000001</v>
      </c>
      <c r="M13" s="37">
        <v>1.1499999999999999</v>
      </c>
      <c r="N13" s="35">
        <f t="shared" si="11"/>
        <v>896.99999999999989</v>
      </c>
      <c r="O13" s="38">
        <f t="shared" si="12"/>
        <v>0.17000000000000015</v>
      </c>
      <c r="P13" s="39">
        <f t="shared" si="13"/>
        <v>132.60000000000011</v>
      </c>
      <c r="Q13" s="57">
        <v>1029.5999999999999</v>
      </c>
      <c r="R13" s="35" t="s">
        <v>27</v>
      </c>
      <c r="S13" s="35">
        <f t="shared" si="14"/>
        <v>0.05</v>
      </c>
      <c r="T13" s="35">
        <f t="shared" si="15"/>
        <v>39</v>
      </c>
      <c r="U13" s="53"/>
      <c r="V13" s="47"/>
      <c r="W13" s="48"/>
      <c r="X13" s="48"/>
      <c r="Y13" s="48"/>
      <c r="Z13" s="48"/>
    </row>
    <row r="14" spans="1:26" s="1" customFormat="1" ht="33" hidden="1" customHeight="1">
      <c r="A14" s="22" t="s">
        <v>30</v>
      </c>
      <c r="B14" s="23">
        <v>43278</v>
      </c>
      <c r="C14" s="24">
        <v>187249</v>
      </c>
      <c r="D14" s="24">
        <v>1605</v>
      </c>
      <c r="E14" s="25" t="s">
        <v>24</v>
      </c>
      <c r="F14" s="26" t="s">
        <v>32</v>
      </c>
      <c r="G14" s="23">
        <v>43336</v>
      </c>
      <c r="H14" s="23">
        <v>43359</v>
      </c>
      <c r="I14" s="24" t="s">
        <v>26</v>
      </c>
      <c r="J14" s="216">
        <v>372</v>
      </c>
      <c r="K14" s="35">
        <v>1.32</v>
      </c>
      <c r="L14" s="36">
        <f t="shared" si="10"/>
        <v>491.04</v>
      </c>
      <c r="M14" s="37">
        <v>1.1499999999999999</v>
      </c>
      <c r="N14" s="35">
        <f t="shared" si="11"/>
        <v>427.79999999999995</v>
      </c>
      <c r="O14" s="38">
        <f t="shared" si="12"/>
        <v>0.17000000000000015</v>
      </c>
      <c r="P14" s="39">
        <f t="shared" si="13"/>
        <v>63.240000000000059</v>
      </c>
      <c r="Q14" s="57">
        <v>491.04</v>
      </c>
      <c r="R14" s="35" t="s">
        <v>27</v>
      </c>
      <c r="S14" s="35">
        <f t="shared" si="14"/>
        <v>0.05</v>
      </c>
      <c r="T14" s="35">
        <f t="shared" si="15"/>
        <v>18.600000000000001</v>
      </c>
      <c r="U14" s="53"/>
      <c r="V14" s="47"/>
      <c r="W14" s="48"/>
      <c r="X14" s="48"/>
      <c r="Y14" s="48"/>
      <c r="Z14" s="48"/>
    </row>
    <row r="15" spans="1:26" s="1" customFormat="1" ht="33" hidden="1" customHeight="1">
      <c r="A15" s="22" t="s">
        <v>30</v>
      </c>
      <c r="B15" s="23">
        <v>43278</v>
      </c>
      <c r="C15" s="24">
        <v>187258</v>
      </c>
      <c r="D15" s="24">
        <v>1605</v>
      </c>
      <c r="E15" s="25" t="s">
        <v>24</v>
      </c>
      <c r="F15" s="26" t="s">
        <v>32</v>
      </c>
      <c r="G15" s="23">
        <v>43336</v>
      </c>
      <c r="H15" s="23">
        <v>43359</v>
      </c>
      <c r="I15" s="24" t="s">
        <v>26</v>
      </c>
      <c r="J15" s="216">
        <v>359</v>
      </c>
      <c r="K15" s="35">
        <v>1.32</v>
      </c>
      <c r="L15" s="36">
        <f t="shared" si="10"/>
        <v>473.88</v>
      </c>
      <c r="M15" s="37">
        <v>1.1499999999999999</v>
      </c>
      <c r="N15" s="35">
        <f t="shared" si="11"/>
        <v>412.84999999999997</v>
      </c>
      <c r="O15" s="38">
        <f t="shared" si="12"/>
        <v>0.17000000000000015</v>
      </c>
      <c r="P15" s="39">
        <f t="shared" si="13"/>
        <v>61.030000000000051</v>
      </c>
      <c r="Q15" s="57">
        <v>473.88</v>
      </c>
      <c r="R15" s="35" t="s">
        <v>27</v>
      </c>
      <c r="S15" s="35">
        <f t="shared" si="14"/>
        <v>0.05</v>
      </c>
      <c r="T15" s="35">
        <f t="shared" si="15"/>
        <v>17.95</v>
      </c>
      <c r="U15" s="53"/>
      <c r="V15" s="47"/>
      <c r="W15" s="48"/>
      <c r="X15" s="48"/>
      <c r="Y15" s="48"/>
      <c r="Z15" s="48"/>
    </row>
    <row r="16" spans="1:26" s="1" customFormat="1" ht="33" hidden="1" customHeight="1">
      <c r="A16" s="22" t="s">
        <v>30</v>
      </c>
      <c r="B16" s="23">
        <v>43278</v>
      </c>
      <c r="C16" s="24">
        <v>187267</v>
      </c>
      <c r="D16" s="24">
        <v>1603</v>
      </c>
      <c r="E16" s="25" t="s">
        <v>24</v>
      </c>
      <c r="F16" s="26" t="s">
        <v>33</v>
      </c>
      <c r="G16" s="23">
        <v>43336</v>
      </c>
      <c r="H16" s="23">
        <v>43359</v>
      </c>
      <c r="I16" s="24" t="s">
        <v>26</v>
      </c>
      <c r="J16" s="216">
        <v>1366</v>
      </c>
      <c r="K16" s="35">
        <v>1.41</v>
      </c>
      <c r="L16" s="36">
        <f t="shared" si="10"/>
        <v>1926.06</v>
      </c>
      <c r="M16" s="37">
        <v>1.24</v>
      </c>
      <c r="N16" s="35">
        <f t="shared" si="11"/>
        <v>1693.84</v>
      </c>
      <c r="O16" s="38">
        <f t="shared" si="12"/>
        <v>0.16999999999999993</v>
      </c>
      <c r="P16" s="39">
        <f t="shared" si="13"/>
        <v>232.21999999999991</v>
      </c>
      <c r="Q16" s="57">
        <v>1926.06</v>
      </c>
      <c r="R16" s="35" t="s">
        <v>27</v>
      </c>
      <c r="S16" s="35">
        <f t="shared" si="14"/>
        <v>0.05</v>
      </c>
      <c r="T16" s="35">
        <f t="shared" si="15"/>
        <v>68.3</v>
      </c>
      <c r="U16" s="53"/>
      <c r="V16" s="47"/>
      <c r="W16" s="48"/>
      <c r="X16" s="48"/>
      <c r="Y16" s="48"/>
      <c r="Z16" s="48"/>
    </row>
    <row r="17" spans="1:26" s="1" customFormat="1" ht="33" hidden="1" customHeight="1">
      <c r="A17" s="22" t="s">
        <v>30</v>
      </c>
      <c r="B17" s="23">
        <v>43278</v>
      </c>
      <c r="C17" s="24">
        <v>187276</v>
      </c>
      <c r="D17" s="24">
        <v>1603</v>
      </c>
      <c r="E17" s="25" t="s">
        <v>24</v>
      </c>
      <c r="F17" s="26" t="s">
        <v>33</v>
      </c>
      <c r="G17" s="23">
        <v>43336</v>
      </c>
      <c r="H17" s="23">
        <v>43359</v>
      </c>
      <c r="I17" s="24" t="s">
        <v>26</v>
      </c>
      <c r="J17" s="216">
        <v>1360</v>
      </c>
      <c r="K17" s="35">
        <v>1.41</v>
      </c>
      <c r="L17" s="36">
        <f t="shared" si="10"/>
        <v>1917.6</v>
      </c>
      <c r="M17" s="37">
        <v>1.24</v>
      </c>
      <c r="N17" s="35">
        <f t="shared" si="11"/>
        <v>1686.4</v>
      </c>
      <c r="O17" s="38">
        <f t="shared" si="12"/>
        <v>0.16999999999999993</v>
      </c>
      <c r="P17" s="39">
        <f t="shared" si="13"/>
        <v>231.1999999999999</v>
      </c>
      <c r="Q17" s="57">
        <v>1917.6</v>
      </c>
      <c r="R17" s="35" t="s">
        <v>27</v>
      </c>
      <c r="S17" s="35">
        <f t="shared" si="14"/>
        <v>0.05</v>
      </c>
      <c r="T17" s="35">
        <f t="shared" si="15"/>
        <v>68</v>
      </c>
      <c r="U17" s="53"/>
      <c r="V17" s="47"/>
      <c r="W17" s="48"/>
      <c r="X17" s="48"/>
      <c r="Y17" s="48"/>
      <c r="Z17" s="48"/>
    </row>
    <row r="18" spans="1:26" s="1" customFormat="1" ht="33" hidden="1" customHeight="1">
      <c r="A18" s="22" t="s">
        <v>34</v>
      </c>
      <c r="B18" s="23">
        <v>43290</v>
      </c>
      <c r="C18" s="24">
        <v>189604</v>
      </c>
      <c r="D18" s="24">
        <v>4572</v>
      </c>
      <c r="E18" s="25" t="s">
        <v>24</v>
      </c>
      <c r="F18" s="26" t="s">
        <v>35</v>
      </c>
      <c r="G18" s="23">
        <v>43354</v>
      </c>
      <c r="H18" s="23">
        <v>43381</v>
      </c>
      <c r="I18" s="24" t="s">
        <v>26</v>
      </c>
      <c r="J18" s="216">
        <v>1911</v>
      </c>
      <c r="K18" s="35">
        <v>1.55</v>
      </c>
      <c r="L18" s="36">
        <f t="shared" ref="L18:L49" si="16">+K18*J18</f>
        <v>2962.05</v>
      </c>
      <c r="M18" s="37">
        <v>1.35</v>
      </c>
      <c r="N18" s="35">
        <f t="shared" ref="N18:N49" si="17">+M18*J18</f>
        <v>2579.8500000000004</v>
      </c>
      <c r="O18" s="38">
        <f t="shared" ref="O18:O49" si="18">+K18-M18</f>
        <v>0.19999999999999996</v>
      </c>
      <c r="P18" s="39">
        <f t="shared" ref="P18:P49" si="19">+O18*J18</f>
        <v>382.19999999999993</v>
      </c>
      <c r="Q18" s="57">
        <v>2962.05</v>
      </c>
      <c r="R18" s="35" t="s">
        <v>27</v>
      </c>
      <c r="S18" s="35">
        <f>0.04+0.02</f>
        <v>0.06</v>
      </c>
      <c r="T18" s="35">
        <f t="shared" si="15"/>
        <v>114.66</v>
      </c>
      <c r="U18" s="53" t="s">
        <v>36</v>
      </c>
      <c r="V18" s="47"/>
      <c r="W18" s="48"/>
      <c r="X18" s="48"/>
      <c r="Y18" s="48"/>
      <c r="Z18" s="48"/>
    </row>
    <row r="19" spans="1:26" s="1" customFormat="1" ht="33" hidden="1" customHeight="1">
      <c r="A19" s="22" t="s">
        <v>34</v>
      </c>
      <c r="B19" s="23">
        <v>43290</v>
      </c>
      <c r="C19" s="24">
        <v>189622</v>
      </c>
      <c r="D19" s="24">
        <v>4572</v>
      </c>
      <c r="E19" s="25" t="s">
        <v>24</v>
      </c>
      <c r="F19" s="26" t="s">
        <v>35</v>
      </c>
      <c r="G19" s="23">
        <v>43354</v>
      </c>
      <c r="H19" s="23">
        <v>43381</v>
      </c>
      <c r="I19" s="24" t="s">
        <v>26</v>
      </c>
      <c r="J19" s="216">
        <v>1904</v>
      </c>
      <c r="K19" s="35">
        <v>1.55</v>
      </c>
      <c r="L19" s="36">
        <f t="shared" si="16"/>
        <v>2951.2000000000003</v>
      </c>
      <c r="M19" s="37">
        <v>1.35</v>
      </c>
      <c r="N19" s="35">
        <f t="shared" si="17"/>
        <v>2570.4</v>
      </c>
      <c r="O19" s="38">
        <f t="shared" si="18"/>
        <v>0.19999999999999996</v>
      </c>
      <c r="P19" s="39">
        <f t="shared" si="19"/>
        <v>380.7999999999999</v>
      </c>
      <c r="Q19" s="57">
        <v>2951.2</v>
      </c>
      <c r="R19" s="35" t="s">
        <v>27</v>
      </c>
      <c r="S19" s="35">
        <f>0.04+0.02</f>
        <v>0.06</v>
      </c>
      <c r="T19" s="35">
        <f t="shared" si="15"/>
        <v>114.24</v>
      </c>
      <c r="U19" s="53" t="s">
        <v>36</v>
      </c>
      <c r="V19" s="47"/>
      <c r="W19" s="48"/>
      <c r="X19" s="48"/>
      <c r="Y19" s="48"/>
      <c r="Z19" s="48"/>
    </row>
    <row r="20" spans="1:26" s="1" customFormat="1" ht="33" hidden="1" customHeight="1">
      <c r="A20" s="22" t="s">
        <v>34</v>
      </c>
      <c r="B20" s="23">
        <v>43290</v>
      </c>
      <c r="C20" s="24">
        <v>189705</v>
      </c>
      <c r="D20" s="24">
        <v>4573</v>
      </c>
      <c r="E20" s="25" t="s">
        <v>24</v>
      </c>
      <c r="F20" s="26" t="s">
        <v>37</v>
      </c>
      <c r="G20" s="23">
        <v>43354</v>
      </c>
      <c r="H20" s="23">
        <v>43381</v>
      </c>
      <c r="I20" s="24" t="s">
        <v>26</v>
      </c>
      <c r="J20" s="216">
        <v>1764</v>
      </c>
      <c r="K20" s="35">
        <v>1.4</v>
      </c>
      <c r="L20" s="36">
        <f t="shared" si="16"/>
        <v>2469.6</v>
      </c>
      <c r="M20" s="37">
        <v>1.24</v>
      </c>
      <c r="N20" s="35">
        <f t="shared" si="17"/>
        <v>2187.36</v>
      </c>
      <c r="O20" s="38">
        <f t="shared" si="18"/>
        <v>0.15999999999999992</v>
      </c>
      <c r="P20" s="39">
        <f t="shared" si="19"/>
        <v>282.23999999999984</v>
      </c>
      <c r="Q20" s="57">
        <v>2469.6</v>
      </c>
      <c r="R20" s="35" t="s">
        <v>27</v>
      </c>
      <c r="S20" s="35">
        <f>0.03+0.02</f>
        <v>0.05</v>
      </c>
      <c r="T20" s="35">
        <f t="shared" si="15"/>
        <v>88.2</v>
      </c>
      <c r="U20" s="53" t="s">
        <v>36</v>
      </c>
      <c r="V20" s="47"/>
      <c r="W20" s="48"/>
      <c r="X20" s="48"/>
      <c r="Y20" s="48"/>
      <c r="Z20" s="48"/>
    </row>
    <row r="21" spans="1:26" s="1" customFormat="1" ht="33" hidden="1" customHeight="1">
      <c r="A21" s="22" t="s">
        <v>34</v>
      </c>
      <c r="B21" s="23">
        <v>43290</v>
      </c>
      <c r="C21" s="24">
        <v>189714</v>
      </c>
      <c r="D21" s="24">
        <v>4573</v>
      </c>
      <c r="E21" s="25" t="s">
        <v>24</v>
      </c>
      <c r="F21" s="26" t="s">
        <v>37</v>
      </c>
      <c r="G21" s="23">
        <v>43354</v>
      </c>
      <c r="H21" s="23">
        <v>43381</v>
      </c>
      <c r="I21" s="24" t="s">
        <v>26</v>
      </c>
      <c r="J21" s="216">
        <v>1779</v>
      </c>
      <c r="K21" s="35">
        <v>1.4</v>
      </c>
      <c r="L21" s="36">
        <f t="shared" si="16"/>
        <v>2490.6</v>
      </c>
      <c r="M21" s="37">
        <v>1.24</v>
      </c>
      <c r="N21" s="35">
        <f t="shared" si="17"/>
        <v>2205.96</v>
      </c>
      <c r="O21" s="38">
        <f t="shared" si="18"/>
        <v>0.15999999999999992</v>
      </c>
      <c r="P21" s="39">
        <f t="shared" si="19"/>
        <v>284.63999999999987</v>
      </c>
      <c r="Q21" s="57">
        <v>2490.6</v>
      </c>
      <c r="R21" s="35" t="s">
        <v>27</v>
      </c>
      <c r="S21" s="35">
        <f>0.03+0.02</f>
        <v>0.05</v>
      </c>
      <c r="T21" s="35">
        <f t="shared" si="15"/>
        <v>88.95</v>
      </c>
      <c r="U21" s="53" t="s">
        <v>36</v>
      </c>
      <c r="V21" s="47"/>
      <c r="W21" s="48"/>
      <c r="X21" s="48"/>
      <c r="Y21" s="48"/>
      <c r="Z21" s="48"/>
    </row>
    <row r="22" spans="1:26" s="1" customFormat="1" ht="33" hidden="1" customHeight="1">
      <c r="A22" s="22" t="s">
        <v>34</v>
      </c>
      <c r="B22" s="23">
        <v>43290</v>
      </c>
      <c r="C22" s="24">
        <v>189741</v>
      </c>
      <c r="D22" s="24">
        <v>4573</v>
      </c>
      <c r="E22" s="25" t="s">
        <v>24</v>
      </c>
      <c r="F22" s="26" t="s">
        <v>37</v>
      </c>
      <c r="G22" s="23">
        <v>43354</v>
      </c>
      <c r="H22" s="23">
        <v>43381</v>
      </c>
      <c r="I22" s="24" t="s">
        <v>26</v>
      </c>
      <c r="J22" s="216">
        <v>924</v>
      </c>
      <c r="K22" s="35">
        <v>1.4</v>
      </c>
      <c r="L22" s="36">
        <f t="shared" si="16"/>
        <v>1293.5999999999999</v>
      </c>
      <c r="M22" s="37">
        <v>1.24</v>
      </c>
      <c r="N22" s="35">
        <f t="shared" si="17"/>
        <v>1145.76</v>
      </c>
      <c r="O22" s="38">
        <f t="shared" si="18"/>
        <v>0.15999999999999992</v>
      </c>
      <c r="P22" s="39">
        <f t="shared" si="19"/>
        <v>147.83999999999992</v>
      </c>
      <c r="Q22" s="57">
        <v>1293.5999999999999</v>
      </c>
      <c r="R22" s="35" t="s">
        <v>27</v>
      </c>
      <c r="S22" s="35">
        <f>0.03+0.02</f>
        <v>0.05</v>
      </c>
      <c r="T22" s="35">
        <f t="shared" si="15"/>
        <v>46.2</v>
      </c>
      <c r="U22" s="53" t="s">
        <v>36</v>
      </c>
      <c r="V22" s="47"/>
      <c r="W22" s="48"/>
      <c r="X22" s="48"/>
      <c r="Y22" s="48"/>
      <c r="Z22" s="48"/>
    </row>
    <row r="23" spans="1:26" s="1" customFormat="1" ht="33" hidden="1" customHeight="1">
      <c r="A23" s="22" t="s">
        <v>34</v>
      </c>
      <c r="B23" s="23">
        <v>43290</v>
      </c>
      <c r="C23" s="24">
        <v>189750</v>
      </c>
      <c r="D23" s="24">
        <v>4572</v>
      </c>
      <c r="E23" s="25" t="s">
        <v>24</v>
      </c>
      <c r="F23" s="26" t="s">
        <v>35</v>
      </c>
      <c r="G23" s="23">
        <v>43354</v>
      </c>
      <c r="H23" s="23">
        <v>43381</v>
      </c>
      <c r="I23" s="24" t="s">
        <v>26</v>
      </c>
      <c r="J23" s="216">
        <v>996</v>
      </c>
      <c r="K23" s="35">
        <v>1.55</v>
      </c>
      <c r="L23" s="36">
        <f t="shared" si="16"/>
        <v>1543.8</v>
      </c>
      <c r="M23" s="37">
        <v>1.35</v>
      </c>
      <c r="N23" s="35">
        <f t="shared" si="17"/>
        <v>1344.6000000000001</v>
      </c>
      <c r="O23" s="38">
        <f t="shared" si="18"/>
        <v>0.19999999999999996</v>
      </c>
      <c r="P23" s="39">
        <f t="shared" si="19"/>
        <v>199.19999999999996</v>
      </c>
      <c r="Q23" s="57">
        <v>1543.8</v>
      </c>
      <c r="R23" s="35" t="s">
        <v>27</v>
      </c>
      <c r="S23" s="35">
        <f t="shared" ref="S23:S32" si="20">0.04+0.02</f>
        <v>0.06</v>
      </c>
      <c r="T23" s="35">
        <f t="shared" si="15"/>
        <v>59.76</v>
      </c>
      <c r="U23" s="53" t="s">
        <v>36</v>
      </c>
      <c r="V23" s="47"/>
      <c r="W23" s="48"/>
      <c r="X23" s="48"/>
      <c r="Y23" s="48"/>
      <c r="Z23" s="48"/>
    </row>
    <row r="24" spans="1:26" s="1" customFormat="1" ht="33" hidden="1" customHeight="1">
      <c r="A24" s="22" t="s">
        <v>38</v>
      </c>
      <c r="B24" s="23">
        <v>43290</v>
      </c>
      <c r="C24" s="24">
        <v>189779</v>
      </c>
      <c r="D24" s="24">
        <v>4574</v>
      </c>
      <c r="E24" s="25" t="s">
        <v>24</v>
      </c>
      <c r="F24" s="26" t="s">
        <v>39</v>
      </c>
      <c r="G24" s="23">
        <v>43354</v>
      </c>
      <c r="H24" s="23">
        <v>43381</v>
      </c>
      <c r="I24" s="24" t="s">
        <v>26</v>
      </c>
      <c r="J24" s="216">
        <v>931</v>
      </c>
      <c r="K24" s="35">
        <v>1.55</v>
      </c>
      <c r="L24" s="36">
        <f t="shared" si="16"/>
        <v>1443.05</v>
      </c>
      <c r="M24" s="37">
        <v>1.35</v>
      </c>
      <c r="N24" s="35">
        <f t="shared" si="17"/>
        <v>1256.8500000000001</v>
      </c>
      <c r="O24" s="38">
        <f t="shared" si="18"/>
        <v>0.19999999999999996</v>
      </c>
      <c r="P24" s="39">
        <f t="shared" si="19"/>
        <v>186.19999999999996</v>
      </c>
      <c r="Q24" s="57">
        <v>1443.05</v>
      </c>
      <c r="R24" s="35" t="s">
        <v>27</v>
      </c>
      <c r="S24" s="35">
        <f t="shared" si="20"/>
        <v>0.06</v>
      </c>
      <c r="T24" s="35">
        <f t="shared" si="15"/>
        <v>55.86</v>
      </c>
      <c r="U24" s="53" t="s">
        <v>36</v>
      </c>
      <c r="V24" s="47"/>
      <c r="W24" s="48"/>
      <c r="X24" s="48"/>
      <c r="Y24" s="48"/>
      <c r="Z24" s="48"/>
    </row>
    <row r="25" spans="1:26" s="1" customFormat="1" ht="33" hidden="1" customHeight="1">
      <c r="A25" s="22" t="s">
        <v>38</v>
      </c>
      <c r="B25" s="23">
        <v>43290</v>
      </c>
      <c r="C25" s="24">
        <v>189788</v>
      </c>
      <c r="D25" s="24">
        <v>4574</v>
      </c>
      <c r="E25" s="25" t="s">
        <v>24</v>
      </c>
      <c r="F25" s="26" t="s">
        <v>39</v>
      </c>
      <c r="G25" s="23">
        <v>43354</v>
      </c>
      <c r="H25" s="23">
        <v>43381</v>
      </c>
      <c r="I25" s="24" t="s">
        <v>26</v>
      </c>
      <c r="J25" s="216">
        <v>909</v>
      </c>
      <c r="K25" s="35">
        <v>1.55</v>
      </c>
      <c r="L25" s="36">
        <f t="shared" si="16"/>
        <v>1408.95</v>
      </c>
      <c r="M25" s="37">
        <v>1.35</v>
      </c>
      <c r="N25" s="35">
        <f t="shared" si="17"/>
        <v>1227.1500000000001</v>
      </c>
      <c r="O25" s="38">
        <f t="shared" si="18"/>
        <v>0.19999999999999996</v>
      </c>
      <c r="P25" s="39">
        <f t="shared" si="19"/>
        <v>181.79999999999995</v>
      </c>
      <c r="Q25" s="57">
        <v>1408.95</v>
      </c>
      <c r="R25" s="35" t="s">
        <v>27</v>
      </c>
      <c r="S25" s="35">
        <f t="shared" si="20"/>
        <v>0.06</v>
      </c>
      <c r="T25" s="35">
        <f t="shared" si="15"/>
        <v>54.54</v>
      </c>
      <c r="U25" s="53" t="s">
        <v>36</v>
      </c>
      <c r="V25" s="47"/>
      <c r="W25" s="48"/>
      <c r="X25" s="48"/>
      <c r="Y25" s="48"/>
      <c r="Z25" s="48"/>
    </row>
    <row r="26" spans="1:26" s="1" customFormat="1" ht="33" hidden="1" customHeight="1">
      <c r="A26" s="22" t="s">
        <v>38</v>
      </c>
      <c r="B26" s="23">
        <v>43290</v>
      </c>
      <c r="C26" s="24">
        <v>189797</v>
      </c>
      <c r="D26" s="24">
        <v>4574</v>
      </c>
      <c r="E26" s="25" t="s">
        <v>24</v>
      </c>
      <c r="F26" s="26" t="s">
        <v>39</v>
      </c>
      <c r="G26" s="23">
        <v>43354</v>
      </c>
      <c r="H26" s="23">
        <v>43381</v>
      </c>
      <c r="I26" s="24" t="s">
        <v>26</v>
      </c>
      <c r="J26" s="216">
        <v>480</v>
      </c>
      <c r="K26" s="35">
        <v>1.55</v>
      </c>
      <c r="L26" s="36">
        <f t="shared" si="16"/>
        <v>744</v>
      </c>
      <c r="M26" s="37">
        <v>1.35</v>
      </c>
      <c r="N26" s="35">
        <f t="shared" si="17"/>
        <v>648</v>
      </c>
      <c r="O26" s="38">
        <f t="shared" si="18"/>
        <v>0.19999999999999996</v>
      </c>
      <c r="P26" s="39">
        <f t="shared" si="19"/>
        <v>95.999999999999972</v>
      </c>
      <c r="Q26" s="57">
        <v>744</v>
      </c>
      <c r="R26" s="35" t="s">
        <v>27</v>
      </c>
      <c r="S26" s="35">
        <f t="shared" si="20"/>
        <v>0.06</v>
      </c>
      <c r="T26" s="35">
        <f t="shared" si="15"/>
        <v>28.799999999999997</v>
      </c>
      <c r="U26" s="53" t="s">
        <v>36</v>
      </c>
      <c r="V26" s="47"/>
      <c r="W26" s="48"/>
      <c r="X26" s="48"/>
      <c r="Y26" s="48"/>
      <c r="Z26" s="48"/>
    </row>
    <row r="27" spans="1:26" s="1" customFormat="1" ht="33" hidden="1" customHeight="1">
      <c r="A27" s="22" t="s">
        <v>38</v>
      </c>
      <c r="B27" s="23">
        <v>43290</v>
      </c>
      <c r="C27" s="24">
        <v>189815</v>
      </c>
      <c r="D27" s="24">
        <v>4575</v>
      </c>
      <c r="E27" s="25" t="s">
        <v>24</v>
      </c>
      <c r="F27" s="26" t="s">
        <v>40</v>
      </c>
      <c r="G27" s="23">
        <v>43354</v>
      </c>
      <c r="H27" s="23">
        <v>43381</v>
      </c>
      <c r="I27" s="24" t="s">
        <v>26</v>
      </c>
      <c r="J27" s="216">
        <v>686</v>
      </c>
      <c r="K27" s="35">
        <v>1.55</v>
      </c>
      <c r="L27" s="36">
        <f t="shared" si="16"/>
        <v>1063.3</v>
      </c>
      <c r="M27" s="37">
        <v>1.35</v>
      </c>
      <c r="N27" s="35">
        <f t="shared" si="17"/>
        <v>926.1</v>
      </c>
      <c r="O27" s="38">
        <f t="shared" si="18"/>
        <v>0.19999999999999996</v>
      </c>
      <c r="P27" s="39">
        <f t="shared" si="19"/>
        <v>137.19999999999996</v>
      </c>
      <c r="Q27" s="57">
        <v>1063.3</v>
      </c>
      <c r="R27" s="35" t="s">
        <v>27</v>
      </c>
      <c r="S27" s="35">
        <f t="shared" si="20"/>
        <v>0.06</v>
      </c>
      <c r="T27" s="35">
        <f t="shared" si="15"/>
        <v>41.16</v>
      </c>
      <c r="U27" s="53" t="s">
        <v>36</v>
      </c>
      <c r="V27" s="47"/>
      <c r="W27" s="48"/>
      <c r="X27" s="48"/>
      <c r="Y27" s="48"/>
      <c r="Z27" s="48"/>
    </row>
    <row r="28" spans="1:26" s="1" customFormat="1" ht="33" hidden="1" customHeight="1">
      <c r="A28" s="22" t="s">
        <v>38</v>
      </c>
      <c r="B28" s="23">
        <v>43290</v>
      </c>
      <c r="C28" s="24">
        <v>189824</v>
      </c>
      <c r="D28" s="24">
        <v>4575</v>
      </c>
      <c r="E28" s="25" t="s">
        <v>24</v>
      </c>
      <c r="F28" s="26" t="s">
        <v>40</v>
      </c>
      <c r="G28" s="23">
        <v>43354</v>
      </c>
      <c r="H28" s="23">
        <v>43381</v>
      </c>
      <c r="I28" s="24" t="s">
        <v>26</v>
      </c>
      <c r="J28" s="216">
        <v>644</v>
      </c>
      <c r="K28" s="35">
        <v>1.55</v>
      </c>
      <c r="L28" s="36">
        <f t="shared" si="16"/>
        <v>998.2</v>
      </c>
      <c r="M28" s="37">
        <v>1.35</v>
      </c>
      <c r="N28" s="35">
        <f t="shared" si="17"/>
        <v>869.40000000000009</v>
      </c>
      <c r="O28" s="38">
        <f t="shared" si="18"/>
        <v>0.19999999999999996</v>
      </c>
      <c r="P28" s="39">
        <f t="shared" si="19"/>
        <v>128.79999999999998</v>
      </c>
      <c r="Q28" s="57">
        <v>998.2</v>
      </c>
      <c r="R28" s="35" t="s">
        <v>27</v>
      </c>
      <c r="S28" s="35">
        <f t="shared" si="20"/>
        <v>0.06</v>
      </c>
      <c r="T28" s="35">
        <f t="shared" si="15"/>
        <v>38.64</v>
      </c>
      <c r="U28" s="53" t="s">
        <v>36</v>
      </c>
      <c r="V28" s="47"/>
      <c r="W28" s="48"/>
      <c r="X28" s="48"/>
      <c r="Y28" s="48"/>
      <c r="Z28" s="48"/>
    </row>
    <row r="29" spans="1:26" s="1" customFormat="1" ht="33" hidden="1" customHeight="1">
      <c r="A29" s="22" t="s">
        <v>38</v>
      </c>
      <c r="B29" s="23">
        <v>43290</v>
      </c>
      <c r="C29" s="24">
        <v>189833</v>
      </c>
      <c r="D29" s="24">
        <v>4575</v>
      </c>
      <c r="E29" s="25" t="s">
        <v>24</v>
      </c>
      <c r="F29" s="26" t="s">
        <v>40</v>
      </c>
      <c r="G29" s="23">
        <v>43354</v>
      </c>
      <c r="H29" s="23">
        <v>43381</v>
      </c>
      <c r="I29" s="24" t="s">
        <v>26</v>
      </c>
      <c r="J29" s="216">
        <v>347</v>
      </c>
      <c r="K29" s="35">
        <v>1.55</v>
      </c>
      <c r="L29" s="36">
        <f t="shared" si="16"/>
        <v>537.85</v>
      </c>
      <c r="M29" s="37">
        <v>1.35</v>
      </c>
      <c r="N29" s="35">
        <f t="shared" si="17"/>
        <v>468.45000000000005</v>
      </c>
      <c r="O29" s="38">
        <f t="shared" si="18"/>
        <v>0.19999999999999996</v>
      </c>
      <c r="P29" s="39">
        <f t="shared" si="19"/>
        <v>69.399999999999991</v>
      </c>
      <c r="Q29" s="57">
        <v>537.85</v>
      </c>
      <c r="R29" s="35" t="s">
        <v>27</v>
      </c>
      <c r="S29" s="35">
        <f t="shared" si="20"/>
        <v>0.06</v>
      </c>
      <c r="T29" s="35">
        <f t="shared" si="15"/>
        <v>20.82</v>
      </c>
      <c r="U29" s="53" t="s">
        <v>36</v>
      </c>
      <c r="V29" s="47"/>
      <c r="W29" s="48"/>
      <c r="X29" s="48"/>
      <c r="Y29" s="48"/>
      <c r="Z29" s="48"/>
    </row>
    <row r="30" spans="1:26" s="1" customFormat="1" ht="33" hidden="1" customHeight="1">
      <c r="A30" s="22" t="s">
        <v>41</v>
      </c>
      <c r="B30" s="23">
        <v>43290</v>
      </c>
      <c r="C30" s="24">
        <v>189842</v>
      </c>
      <c r="D30" s="24">
        <v>4576</v>
      </c>
      <c r="E30" s="25" t="s">
        <v>24</v>
      </c>
      <c r="F30" s="26" t="s">
        <v>42</v>
      </c>
      <c r="G30" s="23">
        <v>43354</v>
      </c>
      <c r="H30" s="23">
        <v>43381</v>
      </c>
      <c r="I30" s="24" t="s">
        <v>26</v>
      </c>
      <c r="J30" s="216">
        <v>1029</v>
      </c>
      <c r="K30" s="35">
        <v>1.41</v>
      </c>
      <c r="L30" s="36">
        <f t="shared" si="16"/>
        <v>1450.8899999999999</v>
      </c>
      <c r="M30" s="37">
        <v>1.25</v>
      </c>
      <c r="N30" s="35">
        <f t="shared" si="17"/>
        <v>1286.25</v>
      </c>
      <c r="O30" s="38">
        <f t="shared" si="18"/>
        <v>0.15999999999999992</v>
      </c>
      <c r="P30" s="39">
        <f t="shared" si="19"/>
        <v>164.63999999999993</v>
      </c>
      <c r="Q30" s="57">
        <v>1450.89</v>
      </c>
      <c r="R30" s="35" t="s">
        <v>27</v>
      </c>
      <c r="S30" s="35">
        <f t="shared" si="20"/>
        <v>0.06</v>
      </c>
      <c r="T30" s="35">
        <f t="shared" si="15"/>
        <v>61.739999999999995</v>
      </c>
      <c r="U30" s="53" t="s">
        <v>36</v>
      </c>
      <c r="V30" s="47"/>
      <c r="W30" s="48"/>
      <c r="X30" s="48"/>
      <c r="Y30" s="48"/>
      <c r="Z30" s="48"/>
    </row>
    <row r="31" spans="1:26" s="1" customFormat="1" ht="33" hidden="1" customHeight="1">
      <c r="A31" s="22" t="s">
        <v>41</v>
      </c>
      <c r="B31" s="23">
        <v>43290</v>
      </c>
      <c r="C31" s="24">
        <v>189851</v>
      </c>
      <c r="D31" s="24">
        <v>4576</v>
      </c>
      <c r="E31" s="25" t="s">
        <v>24</v>
      </c>
      <c r="F31" s="26" t="s">
        <v>42</v>
      </c>
      <c r="G31" s="23">
        <v>43354</v>
      </c>
      <c r="H31" s="23">
        <v>43381</v>
      </c>
      <c r="I31" s="24" t="s">
        <v>26</v>
      </c>
      <c r="J31" s="216">
        <v>990</v>
      </c>
      <c r="K31" s="35">
        <v>1.41</v>
      </c>
      <c r="L31" s="36">
        <f t="shared" si="16"/>
        <v>1395.8999999999999</v>
      </c>
      <c r="M31" s="37">
        <v>1.25</v>
      </c>
      <c r="N31" s="35">
        <f t="shared" si="17"/>
        <v>1237.5</v>
      </c>
      <c r="O31" s="38">
        <f t="shared" si="18"/>
        <v>0.15999999999999992</v>
      </c>
      <c r="P31" s="39">
        <f t="shared" si="19"/>
        <v>158.39999999999992</v>
      </c>
      <c r="Q31" s="57">
        <v>1395.9</v>
      </c>
      <c r="R31" s="35" t="s">
        <v>27</v>
      </c>
      <c r="S31" s="35">
        <f t="shared" si="20"/>
        <v>0.06</v>
      </c>
      <c r="T31" s="35">
        <f t="shared" si="15"/>
        <v>59.4</v>
      </c>
      <c r="U31" s="53" t="s">
        <v>36</v>
      </c>
      <c r="V31" s="47"/>
      <c r="W31" s="48"/>
      <c r="X31" s="48"/>
      <c r="Y31" s="48"/>
      <c r="Z31" s="48"/>
    </row>
    <row r="32" spans="1:26" s="1" customFormat="1" ht="33" hidden="1" customHeight="1">
      <c r="A32" s="22" t="s">
        <v>41</v>
      </c>
      <c r="B32" s="23">
        <v>43290</v>
      </c>
      <c r="C32" s="24">
        <v>189860</v>
      </c>
      <c r="D32" s="24">
        <v>4576</v>
      </c>
      <c r="E32" s="25" t="s">
        <v>24</v>
      </c>
      <c r="F32" s="26" t="s">
        <v>42</v>
      </c>
      <c r="G32" s="23">
        <v>43354</v>
      </c>
      <c r="H32" s="23">
        <v>43381</v>
      </c>
      <c r="I32" s="24" t="s">
        <v>26</v>
      </c>
      <c r="J32" s="216">
        <v>539</v>
      </c>
      <c r="K32" s="35">
        <v>1.41</v>
      </c>
      <c r="L32" s="36">
        <f t="shared" si="16"/>
        <v>759.99</v>
      </c>
      <c r="M32" s="37">
        <v>1.25</v>
      </c>
      <c r="N32" s="35">
        <f t="shared" si="17"/>
        <v>673.75</v>
      </c>
      <c r="O32" s="38">
        <f t="shared" si="18"/>
        <v>0.15999999999999992</v>
      </c>
      <c r="P32" s="39">
        <f t="shared" si="19"/>
        <v>86.239999999999952</v>
      </c>
      <c r="Q32" s="57">
        <v>759.99</v>
      </c>
      <c r="R32" s="35" t="s">
        <v>27</v>
      </c>
      <c r="S32" s="35">
        <f t="shared" si="20"/>
        <v>0.06</v>
      </c>
      <c r="T32" s="35">
        <f t="shared" si="15"/>
        <v>32.339999999999996</v>
      </c>
      <c r="U32" s="53" t="s">
        <v>36</v>
      </c>
      <c r="V32" s="47"/>
      <c r="W32" s="48"/>
      <c r="X32" s="48"/>
      <c r="Y32" s="48"/>
      <c r="Z32" s="48"/>
    </row>
    <row r="33" spans="1:26" s="1" customFormat="1" ht="33" hidden="1" customHeight="1">
      <c r="A33" s="22" t="s">
        <v>34</v>
      </c>
      <c r="B33" s="23">
        <v>43290</v>
      </c>
      <c r="C33" s="24">
        <v>189870</v>
      </c>
      <c r="D33" s="24">
        <v>4577</v>
      </c>
      <c r="E33" s="25" t="s">
        <v>24</v>
      </c>
      <c r="F33" s="26" t="s">
        <v>43</v>
      </c>
      <c r="G33" s="23">
        <v>43354</v>
      </c>
      <c r="H33" s="23">
        <v>43381</v>
      </c>
      <c r="I33" s="24" t="s">
        <v>26</v>
      </c>
      <c r="J33" s="216">
        <v>1029</v>
      </c>
      <c r="K33" s="35">
        <v>1.31</v>
      </c>
      <c r="L33" s="36">
        <f t="shared" si="16"/>
        <v>1347.99</v>
      </c>
      <c r="M33" s="37">
        <v>1.1499999999999999</v>
      </c>
      <c r="N33" s="35">
        <f t="shared" si="17"/>
        <v>1183.3499999999999</v>
      </c>
      <c r="O33" s="38">
        <f t="shared" si="18"/>
        <v>0.16000000000000014</v>
      </c>
      <c r="P33" s="39">
        <f t="shared" si="19"/>
        <v>164.64000000000016</v>
      </c>
      <c r="Q33" s="57">
        <v>1347.99</v>
      </c>
      <c r="R33" s="35" t="s">
        <v>27</v>
      </c>
      <c r="S33" s="35">
        <f>0.03+0.02</f>
        <v>0.05</v>
      </c>
      <c r="T33" s="35">
        <f t="shared" si="15"/>
        <v>51.45</v>
      </c>
      <c r="U33" s="53" t="s">
        <v>36</v>
      </c>
      <c r="V33" s="47"/>
      <c r="W33" s="48"/>
      <c r="X33" s="48"/>
      <c r="Y33" s="48"/>
      <c r="Z33" s="48"/>
    </row>
    <row r="34" spans="1:26" s="1" customFormat="1" ht="33" hidden="1" customHeight="1">
      <c r="A34" s="22" t="s">
        <v>34</v>
      </c>
      <c r="B34" s="23">
        <v>43290</v>
      </c>
      <c r="C34" s="24">
        <v>189889</v>
      </c>
      <c r="D34" s="24">
        <v>4577</v>
      </c>
      <c r="E34" s="25" t="s">
        <v>24</v>
      </c>
      <c r="F34" s="26" t="s">
        <v>43</v>
      </c>
      <c r="G34" s="23">
        <v>43354</v>
      </c>
      <c r="H34" s="23">
        <v>43381</v>
      </c>
      <c r="I34" s="24" t="s">
        <v>26</v>
      </c>
      <c r="J34" s="216">
        <v>990</v>
      </c>
      <c r="K34" s="35">
        <v>1.31</v>
      </c>
      <c r="L34" s="36">
        <f t="shared" si="16"/>
        <v>1296.9000000000001</v>
      </c>
      <c r="M34" s="37">
        <v>1.1499999999999999</v>
      </c>
      <c r="N34" s="35">
        <f t="shared" si="17"/>
        <v>1138.5</v>
      </c>
      <c r="O34" s="38">
        <f t="shared" si="18"/>
        <v>0.16000000000000014</v>
      </c>
      <c r="P34" s="39">
        <f t="shared" si="19"/>
        <v>158.40000000000015</v>
      </c>
      <c r="Q34" s="57">
        <v>1296.9000000000001</v>
      </c>
      <c r="R34" s="35" t="s">
        <v>27</v>
      </c>
      <c r="S34" s="35">
        <f>0.03+0.02</f>
        <v>0.05</v>
      </c>
      <c r="T34" s="35">
        <f t="shared" si="15"/>
        <v>49.5</v>
      </c>
      <c r="U34" s="53" t="s">
        <v>36</v>
      </c>
      <c r="V34" s="47"/>
      <c r="W34" s="48"/>
      <c r="X34" s="48"/>
      <c r="Y34" s="48"/>
      <c r="Z34" s="48"/>
    </row>
    <row r="35" spans="1:26" s="1" customFormat="1" ht="33" hidden="1" customHeight="1">
      <c r="A35" s="22" t="s">
        <v>34</v>
      </c>
      <c r="B35" s="23">
        <v>43290</v>
      </c>
      <c r="C35" s="24">
        <v>189898</v>
      </c>
      <c r="D35" s="24">
        <v>4577</v>
      </c>
      <c r="E35" s="25" t="s">
        <v>24</v>
      </c>
      <c r="F35" s="26" t="s">
        <v>43</v>
      </c>
      <c r="G35" s="23">
        <v>43354</v>
      </c>
      <c r="H35" s="23">
        <v>43381</v>
      </c>
      <c r="I35" s="24" t="s">
        <v>26</v>
      </c>
      <c r="J35" s="216">
        <v>539</v>
      </c>
      <c r="K35" s="35">
        <v>1.31</v>
      </c>
      <c r="L35" s="36">
        <f t="shared" si="16"/>
        <v>706.09</v>
      </c>
      <c r="M35" s="37">
        <v>1.1499999999999999</v>
      </c>
      <c r="N35" s="35">
        <f t="shared" si="17"/>
        <v>619.84999999999991</v>
      </c>
      <c r="O35" s="38">
        <f t="shared" si="18"/>
        <v>0.16000000000000014</v>
      </c>
      <c r="P35" s="39">
        <f t="shared" si="19"/>
        <v>86.24000000000008</v>
      </c>
      <c r="Q35" s="57">
        <v>706.09</v>
      </c>
      <c r="R35" s="35" t="s">
        <v>27</v>
      </c>
      <c r="S35" s="35">
        <f>0.03+0.02</f>
        <v>0.05</v>
      </c>
      <c r="T35" s="35">
        <f t="shared" si="15"/>
        <v>26.950000000000003</v>
      </c>
      <c r="U35" s="53" t="s">
        <v>36</v>
      </c>
      <c r="V35" s="47"/>
      <c r="W35" s="48"/>
      <c r="X35" s="48"/>
      <c r="Y35" s="48"/>
      <c r="Z35" s="48"/>
    </row>
    <row r="36" spans="1:26" s="1" customFormat="1" ht="33" hidden="1" customHeight="1">
      <c r="A36" s="22" t="s">
        <v>34</v>
      </c>
      <c r="B36" s="23">
        <v>43290</v>
      </c>
      <c r="C36" s="24">
        <v>189907</v>
      </c>
      <c r="D36" s="24">
        <v>4578</v>
      </c>
      <c r="E36" s="25" t="s">
        <v>24</v>
      </c>
      <c r="F36" s="26" t="s">
        <v>44</v>
      </c>
      <c r="G36" s="23">
        <v>43354</v>
      </c>
      <c r="H36" s="23">
        <v>43381</v>
      </c>
      <c r="I36" s="24" t="s">
        <v>26</v>
      </c>
      <c r="J36" s="216">
        <v>784</v>
      </c>
      <c r="K36" s="35">
        <v>1.41</v>
      </c>
      <c r="L36" s="36">
        <f t="shared" si="16"/>
        <v>1105.4399999999998</v>
      </c>
      <c r="M36" s="37">
        <v>1.25</v>
      </c>
      <c r="N36" s="35">
        <f t="shared" si="17"/>
        <v>980</v>
      </c>
      <c r="O36" s="38">
        <f t="shared" si="18"/>
        <v>0.15999999999999992</v>
      </c>
      <c r="P36" s="39">
        <f t="shared" si="19"/>
        <v>125.43999999999994</v>
      </c>
      <c r="Q36" s="57">
        <v>1105.44</v>
      </c>
      <c r="R36" s="35" t="s">
        <v>27</v>
      </c>
      <c r="S36" s="35">
        <f>0.04+0.02</f>
        <v>0.06</v>
      </c>
      <c r="T36" s="35">
        <f t="shared" si="15"/>
        <v>47.04</v>
      </c>
      <c r="U36" s="53" t="s">
        <v>36</v>
      </c>
      <c r="V36" s="47"/>
      <c r="W36" s="48"/>
      <c r="X36" s="48"/>
      <c r="Y36" s="48"/>
      <c r="Z36" s="48"/>
    </row>
    <row r="37" spans="1:26" s="1" customFormat="1" ht="33" hidden="1" customHeight="1">
      <c r="A37" s="22" t="s">
        <v>34</v>
      </c>
      <c r="B37" s="23">
        <v>43290</v>
      </c>
      <c r="C37" s="24">
        <v>189916</v>
      </c>
      <c r="D37" s="24">
        <v>4578</v>
      </c>
      <c r="E37" s="25" t="s">
        <v>24</v>
      </c>
      <c r="F37" s="26" t="s">
        <v>44</v>
      </c>
      <c r="G37" s="23">
        <v>43354</v>
      </c>
      <c r="H37" s="23">
        <v>43381</v>
      </c>
      <c r="I37" s="24" t="s">
        <v>26</v>
      </c>
      <c r="J37" s="216">
        <v>809</v>
      </c>
      <c r="K37" s="35">
        <v>1.41</v>
      </c>
      <c r="L37" s="36">
        <f t="shared" si="16"/>
        <v>1140.6899999999998</v>
      </c>
      <c r="M37" s="37">
        <v>1.25</v>
      </c>
      <c r="N37" s="35">
        <f t="shared" si="17"/>
        <v>1011.25</v>
      </c>
      <c r="O37" s="38">
        <f t="shared" si="18"/>
        <v>0.15999999999999992</v>
      </c>
      <c r="P37" s="39">
        <f t="shared" si="19"/>
        <v>129.43999999999994</v>
      </c>
      <c r="Q37" s="57">
        <v>1140.69</v>
      </c>
      <c r="R37" s="35" t="s">
        <v>27</v>
      </c>
      <c r="S37" s="35">
        <f>0.04+0.02</f>
        <v>0.06</v>
      </c>
      <c r="T37" s="35">
        <f t="shared" si="15"/>
        <v>48.54</v>
      </c>
      <c r="U37" s="53" t="s">
        <v>36</v>
      </c>
      <c r="V37" s="47"/>
      <c r="W37" s="48"/>
      <c r="X37" s="48"/>
      <c r="Y37" s="48"/>
      <c r="Z37" s="48"/>
    </row>
    <row r="38" spans="1:26" s="1" customFormat="1" ht="33" hidden="1" customHeight="1">
      <c r="A38" s="22" t="s">
        <v>41</v>
      </c>
      <c r="B38" s="23">
        <v>43290</v>
      </c>
      <c r="C38" s="24">
        <v>189934</v>
      </c>
      <c r="D38" s="24">
        <v>4579</v>
      </c>
      <c r="E38" s="25" t="s">
        <v>24</v>
      </c>
      <c r="F38" s="26" t="s">
        <v>45</v>
      </c>
      <c r="G38" s="23">
        <v>43354</v>
      </c>
      <c r="H38" s="23">
        <v>43381</v>
      </c>
      <c r="I38" s="24" t="s">
        <v>26</v>
      </c>
      <c r="J38" s="216">
        <v>1476</v>
      </c>
      <c r="K38" s="35">
        <v>1.31</v>
      </c>
      <c r="L38" s="36">
        <f t="shared" si="16"/>
        <v>1933.5600000000002</v>
      </c>
      <c r="M38" s="37">
        <v>1.1499999999999999</v>
      </c>
      <c r="N38" s="35">
        <f t="shared" si="17"/>
        <v>1697.3999999999999</v>
      </c>
      <c r="O38" s="38">
        <f t="shared" si="18"/>
        <v>0.16000000000000014</v>
      </c>
      <c r="P38" s="39">
        <f t="shared" si="19"/>
        <v>236.1600000000002</v>
      </c>
      <c r="Q38" s="57">
        <v>1933.56</v>
      </c>
      <c r="R38" s="35" t="s">
        <v>27</v>
      </c>
      <c r="S38" s="35">
        <f t="shared" ref="S38:S45" si="21">0.03+0.02</f>
        <v>0.05</v>
      </c>
      <c r="T38" s="35">
        <f t="shared" si="15"/>
        <v>73.8</v>
      </c>
      <c r="U38" s="53" t="s">
        <v>36</v>
      </c>
      <c r="V38" s="47"/>
      <c r="W38" s="48"/>
      <c r="X38" s="48"/>
      <c r="Y38" s="48"/>
      <c r="Z38" s="48"/>
    </row>
    <row r="39" spans="1:26" s="1" customFormat="1" ht="33" hidden="1" customHeight="1">
      <c r="A39" s="22" t="s">
        <v>41</v>
      </c>
      <c r="B39" s="23">
        <v>43290</v>
      </c>
      <c r="C39" s="24">
        <v>189952</v>
      </c>
      <c r="D39" s="24">
        <v>4579</v>
      </c>
      <c r="E39" s="25" t="s">
        <v>24</v>
      </c>
      <c r="F39" s="26" t="s">
        <v>45</v>
      </c>
      <c r="G39" s="23">
        <v>43354</v>
      </c>
      <c r="H39" s="23">
        <v>43381</v>
      </c>
      <c r="I39" s="24" t="s">
        <v>26</v>
      </c>
      <c r="J39" s="216">
        <v>494</v>
      </c>
      <c r="K39" s="35">
        <v>1.31</v>
      </c>
      <c r="L39" s="36">
        <f t="shared" si="16"/>
        <v>647.14</v>
      </c>
      <c r="M39" s="37">
        <v>1.1499999999999999</v>
      </c>
      <c r="N39" s="35">
        <f t="shared" si="17"/>
        <v>568.09999999999991</v>
      </c>
      <c r="O39" s="38">
        <f t="shared" si="18"/>
        <v>0.16000000000000014</v>
      </c>
      <c r="P39" s="39">
        <f t="shared" si="19"/>
        <v>79.040000000000077</v>
      </c>
      <c r="Q39" s="57">
        <v>647.14</v>
      </c>
      <c r="R39" s="35" t="s">
        <v>27</v>
      </c>
      <c r="S39" s="35">
        <f t="shared" si="21"/>
        <v>0.05</v>
      </c>
      <c r="T39" s="35">
        <f t="shared" si="15"/>
        <v>24.700000000000003</v>
      </c>
      <c r="U39" s="53" t="s">
        <v>36</v>
      </c>
      <c r="V39" s="47"/>
      <c r="W39" s="48"/>
      <c r="X39" s="48"/>
      <c r="Y39" s="48"/>
      <c r="Z39" s="48"/>
    </row>
    <row r="40" spans="1:26" s="1" customFormat="1" ht="33" hidden="1" customHeight="1">
      <c r="A40" s="22" t="s">
        <v>41</v>
      </c>
      <c r="B40" s="23">
        <v>43290</v>
      </c>
      <c r="C40" s="24">
        <v>189961</v>
      </c>
      <c r="D40" s="24">
        <v>4580</v>
      </c>
      <c r="E40" s="25" t="s">
        <v>24</v>
      </c>
      <c r="F40" s="26" t="s">
        <v>46</v>
      </c>
      <c r="G40" s="23">
        <v>43354</v>
      </c>
      <c r="H40" s="23">
        <v>43381</v>
      </c>
      <c r="I40" s="24" t="s">
        <v>26</v>
      </c>
      <c r="J40" s="216">
        <v>1224</v>
      </c>
      <c r="K40" s="35">
        <v>1.42</v>
      </c>
      <c r="L40" s="36">
        <f t="shared" si="16"/>
        <v>1738.08</v>
      </c>
      <c r="M40" s="37">
        <v>1.25</v>
      </c>
      <c r="N40" s="35">
        <f t="shared" si="17"/>
        <v>1530</v>
      </c>
      <c r="O40" s="38">
        <f t="shared" si="18"/>
        <v>0.16999999999999993</v>
      </c>
      <c r="P40" s="39">
        <f t="shared" si="19"/>
        <v>208.07999999999993</v>
      </c>
      <c r="Q40" s="57">
        <v>1738.08</v>
      </c>
      <c r="R40" s="35" t="s">
        <v>27</v>
      </c>
      <c r="S40" s="35">
        <f t="shared" si="21"/>
        <v>0.05</v>
      </c>
      <c r="T40" s="35">
        <f t="shared" si="15"/>
        <v>61.2</v>
      </c>
      <c r="U40" s="53" t="s">
        <v>36</v>
      </c>
      <c r="V40" s="47"/>
      <c r="W40" s="48"/>
      <c r="X40" s="48"/>
      <c r="Y40" s="48"/>
      <c r="Z40" s="48"/>
    </row>
    <row r="41" spans="1:26" s="1" customFormat="1" ht="33" hidden="1" customHeight="1">
      <c r="A41" s="22" t="s">
        <v>41</v>
      </c>
      <c r="B41" s="23">
        <v>43290</v>
      </c>
      <c r="C41" s="24">
        <v>189970</v>
      </c>
      <c r="D41" s="24">
        <v>4580</v>
      </c>
      <c r="E41" s="25" t="s">
        <v>24</v>
      </c>
      <c r="F41" s="26" t="s">
        <v>46</v>
      </c>
      <c r="G41" s="23">
        <v>43354</v>
      </c>
      <c r="H41" s="23">
        <v>43381</v>
      </c>
      <c r="I41" s="24" t="s">
        <v>26</v>
      </c>
      <c r="J41" s="216">
        <v>536</v>
      </c>
      <c r="K41" s="35">
        <v>1.42</v>
      </c>
      <c r="L41" s="36">
        <f t="shared" si="16"/>
        <v>761.12</v>
      </c>
      <c r="M41" s="37">
        <v>1.25</v>
      </c>
      <c r="N41" s="35">
        <f t="shared" si="17"/>
        <v>670</v>
      </c>
      <c r="O41" s="38">
        <f t="shared" si="18"/>
        <v>0.16999999999999993</v>
      </c>
      <c r="P41" s="39">
        <f t="shared" si="19"/>
        <v>91.119999999999962</v>
      </c>
      <c r="Q41" s="57">
        <v>761.12</v>
      </c>
      <c r="R41" s="35" t="s">
        <v>27</v>
      </c>
      <c r="S41" s="35">
        <f t="shared" si="21"/>
        <v>0.05</v>
      </c>
      <c r="T41" s="35">
        <f t="shared" si="15"/>
        <v>26.8</v>
      </c>
      <c r="U41" s="53" t="s">
        <v>36</v>
      </c>
      <c r="V41" s="47"/>
      <c r="W41" s="48"/>
      <c r="X41" s="48"/>
      <c r="Y41" s="48"/>
      <c r="Z41" s="48"/>
    </row>
    <row r="42" spans="1:26" s="1" customFormat="1" ht="33" hidden="1" customHeight="1">
      <c r="A42" s="22" t="s">
        <v>41</v>
      </c>
      <c r="B42" s="23">
        <v>43290</v>
      </c>
      <c r="C42" s="24">
        <v>189980</v>
      </c>
      <c r="D42" s="24">
        <v>4580</v>
      </c>
      <c r="E42" s="25" t="s">
        <v>24</v>
      </c>
      <c r="F42" s="26" t="s">
        <v>46</v>
      </c>
      <c r="G42" s="23">
        <v>43354</v>
      </c>
      <c r="H42" s="23">
        <v>43381</v>
      </c>
      <c r="I42" s="24" t="s">
        <v>26</v>
      </c>
      <c r="J42" s="216">
        <v>416</v>
      </c>
      <c r="K42" s="35">
        <v>1.42</v>
      </c>
      <c r="L42" s="36">
        <f t="shared" si="16"/>
        <v>590.72</v>
      </c>
      <c r="M42" s="37">
        <v>1.25</v>
      </c>
      <c r="N42" s="35">
        <f t="shared" si="17"/>
        <v>520</v>
      </c>
      <c r="O42" s="38">
        <f t="shared" si="18"/>
        <v>0.16999999999999993</v>
      </c>
      <c r="P42" s="39">
        <f t="shared" si="19"/>
        <v>70.71999999999997</v>
      </c>
      <c r="Q42" s="57">
        <v>590.72</v>
      </c>
      <c r="R42" s="35" t="s">
        <v>27</v>
      </c>
      <c r="S42" s="35">
        <f t="shared" si="21"/>
        <v>0.05</v>
      </c>
      <c r="T42" s="35">
        <f t="shared" si="15"/>
        <v>20.8</v>
      </c>
      <c r="U42" s="53" t="s">
        <v>36</v>
      </c>
      <c r="V42" s="47"/>
      <c r="W42" s="48"/>
      <c r="X42" s="48"/>
      <c r="Y42" s="48"/>
      <c r="Z42" s="48"/>
    </row>
    <row r="43" spans="1:26" s="1" customFormat="1" ht="33" hidden="1" customHeight="1">
      <c r="A43" s="22" t="s">
        <v>41</v>
      </c>
      <c r="B43" s="23">
        <v>43290</v>
      </c>
      <c r="C43" s="24">
        <v>189999</v>
      </c>
      <c r="D43" s="24">
        <v>4581</v>
      </c>
      <c r="E43" s="25" t="s">
        <v>24</v>
      </c>
      <c r="F43" s="26" t="s">
        <v>47</v>
      </c>
      <c r="G43" s="23">
        <v>43354</v>
      </c>
      <c r="H43" s="23">
        <v>43381</v>
      </c>
      <c r="I43" s="24" t="s">
        <v>26</v>
      </c>
      <c r="J43" s="216">
        <v>972</v>
      </c>
      <c r="K43" s="35">
        <v>1.42</v>
      </c>
      <c r="L43" s="36">
        <f t="shared" si="16"/>
        <v>1380.24</v>
      </c>
      <c r="M43" s="37">
        <v>1.25</v>
      </c>
      <c r="N43" s="35">
        <f t="shared" si="17"/>
        <v>1215</v>
      </c>
      <c r="O43" s="38">
        <f t="shared" si="18"/>
        <v>0.16999999999999993</v>
      </c>
      <c r="P43" s="39">
        <f t="shared" si="19"/>
        <v>165.23999999999992</v>
      </c>
      <c r="Q43" s="57">
        <v>1380.24</v>
      </c>
      <c r="R43" s="35" t="s">
        <v>27</v>
      </c>
      <c r="S43" s="35">
        <f t="shared" si="21"/>
        <v>0.05</v>
      </c>
      <c r="T43" s="35">
        <f t="shared" si="15"/>
        <v>48.6</v>
      </c>
      <c r="U43" s="53" t="s">
        <v>36</v>
      </c>
      <c r="V43" s="47"/>
      <c r="W43" s="48"/>
      <c r="X43" s="48"/>
      <c r="Y43" s="48"/>
      <c r="Z43" s="48"/>
    </row>
    <row r="44" spans="1:26" s="1" customFormat="1" ht="33" hidden="1" customHeight="1">
      <c r="A44" s="22" t="s">
        <v>41</v>
      </c>
      <c r="B44" s="23">
        <v>43290</v>
      </c>
      <c r="C44" s="24">
        <v>190008</v>
      </c>
      <c r="D44" s="24">
        <v>4581</v>
      </c>
      <c r="E44" s="25" t="s">
        <v>24</v>
      </c>
      <c r="F44" s="26" t="s">
        <v>47</v>
      </c>
      <c r="G44" s="23">
        <v>43354</v>
      </c>
      <c r="H44" s="23">
        <v>43381</v>
      </c>
      <c r="I44" s="24" t="s">
        <v>26</v>
      </c>
      <c r="J44" s="216">
        <v>397</v>
      </c>
      <c r="K44" s="35">
        <v>1.42</v>
      </c>
      <c r="L44" s="36">
        <f t="shared" si="16"/>
        <v>563.74</v>
      </c>
      <c r="M44" s="37">
        <v>1.25</v>
      </c>
      <c r="N44" s="35">
        <f t="shared" si="17"/>
        <v>496.25</v>
      </c>
      <c r="O44" s="38">
        <f t="shared" si="18"/>
        <v>0.16999999999999993</v>
      </c>
      <c r="P44" s="39">
        <f t="shared" si="19"/>
        <v>67.489999999999966</v>
      </c>
      <c r="Q44" s="57">
        <v>563.74</v>
      </c>
      <c r="R44" s="35" t="s">
        <v>27</v>
      </c>
      <c r="S44" s="35">
        <f t="shared" si="21"/>
        <v>0.05</v>
      </c>
      <c r="T44" s="35">
        <f t="shared" si="15"/>
        <v>19.850000000000001</v>
      </c>
      <c r="U44" s="53" t="s">
        <v>36</v>
      </c>
      <c r="V44" s="47"/>
      <c r="W44" s="48"/>
      <c r="X44" s="48"/>
      <c r="Y44" s="48"/>
      <c r="Z44" s="48"/>
    </row>
    <row r="45" spans="1:26" s="1" customFormat="1" ht="33" hidden="1" customHeight="1">
      <c r="A45" s="22" t="s">
        <v>41</v>
      </c>
      <c r="B45" s="23">
        <v>43290</v>
      </c>
      <c r="C45" s="24">
        <v>190026</v>
      </c>
      <c r="D45" s="24">
        <v>4581</v>
      </c>
      <c r="E45" s="25" t="s">
        <v>24</v>
      </c>
      <c r="F45" s="26" t="s">
        <v>47</v>
      </c>
      <c r="G45" s="23">
        <v>43354</v>
      </c>
      <c r="H45" s="23">
        <v>43381</v>
      </c>
      <c r="I45" s="24" t="s">
        <v>26</v>
      </c>
      <c r="J45" s="216">
        <v>324</v>
      </c>
      <c r="K45" s="35">
        <v>1.42</v>
      </c>
      <c r="L45" s="36">
        <f t="shared" si="16"/>
        <v>460.08</v>
      </c>
      <c r="M45" s="37">
        <v>1.25</v>
      </c>
      <c r="N45" s="35">
        <f t="shared" si="17"/>
        <v>405</v>
      </c>
      <c r="O45" s="38">
        <f t="shared" si="18"/>
        <v>0.16999999999999993</v>
      </c>
      <c r="P45" s="39">
        <f t="shared" si="19"/>
        <v>55.079999999999977</v>
      </c>
      <c r="Q45" s="57">
        <v>460.08</v>
      </c>
      <c r="R45" s="35" t="s">
        <v>27</v>
      </c>
      <c r="S45" s="35">
        <f t="shared" si="21"/>
        <v>0.05</v>
      </c>
      <c r="T45" s="35">
        <f t="shared" si="15"/>
        <v>16.2</v>
      </c>
      <c r="U45" s="53" t="s">
        <v>36</v>
      </c>
      <c r="V45" s="47"/>
      <c r="W45" s="48"/>
      <c r="X45" s="48"/>
      <c r="Y45" s="48"/>
      <c r="Z45" s="48"/>
    </row>
    <row r="46" spans="1:26" s="1" customFormat="1" ht="33" hidden="1" customHeight="1">
      <c r="A46" s="22" t="s">
        <v>38</v>
      </c>
      <c r="B46" s="23">
        <v>43290</v>
      </c>
      <c r="C46" s="24">
        <v>190035</v>
      </c>
      <c r="D46" s="24">
        <v>4582</v>
      </c>
      <c r="E46" s="25" t="s">
        <v>24</v>
      </c>
      <c r="F46" s="26" t="s">
        <v>48</v>
      </c>
      <c r="G46" s="23">
        <v>43354</v>
      </c>
      <c r="H46" s="23">
        <v>43381</v>
      </c>
      <c r="I46" s="24" t="s">
        <v>26</v>
      </c>
      <c r="J46" s="216">
        <v>735</v>
      </c>
      <c r="K46" s="35">
        <v>1.49</v>
      </c>
      <c r="L46" s="36">
        <f t="shared" si="16"/>
        <v>1095.1500000000001</v>
      </c>
      <c r="M46" s="37">
        <v>1.29</v>
      </c>
      <c r="N46" s="35">
        <f t="shared" si="17"/>
        <v>948.15</v>
      </c>
      <c r="O46" s="38">
        <f t="shared" si="18"/>
        <v>0.19999999999999996</v>
      </c>
      <c r="P46" s="39">
        <f t="shared" si="19"/>
        <v>146.99999999999997</v>
      </c>
      <c r="Q46" s="57">
        <v>1095.1500000000001</v>
      </c>
      <c r="R46" s="35" t="s">
        <v>27</v>
      </c>
      <c r="S46" s="35">
        <f>0.04+0.02</f>
        <v>0.06</v>
      </c>
      <c r="T46" s="35">
        <f t="shared" si="15"/>
        <v>44.1</v>
      </c>
      <c r="U46" s="53" t="s">
        <v>36</v>
      </c>
      <c r="V46" s="47"/>
      <c r="W46" s="48"/>
      <c r="X46" s="48"/>
      <c r="Y46" s="48"/>
      <c r="Z46" s="48"/>
    </row>
    <row r="47" spans="1:26" s="1" customFormat="1" ht="33" hidden="1" customHeight="1">
      <c r="A47" s="22" t="s">
        <v>38</v>
      </c>
      <c r="B47" s="23">
        <v>43290</v>
      </c>
      <c r="C47" s="24">
        <v>190044</v>
      </c>
      <c r="D47" s="24">
        <v>4582</v>
      </c>
      <c r="E47" s="25" t="s">
        <v>24</v>
      </c>
      <c r="F47" s="26" t="s">
        <v>48</v>
      </c>
      <c r="G47" s="23">
        <v>43354</v>
      </c>
      <c r="H47" s="23">
        <v>43381</v>
      </c>
      <c r="I47" s="24" t="s">
        <v>26</v>
      </c>
      <c r="J47" s="216">
        <v>1142</v>
      </c>
      <c r="K47" s="35">
        <v>1.49</v>
      </c>
      <c r="L47" s="36">
        <f t="shared" si="16"/>
        <v>1701.58</v>
      </c>
      <c r="M47" s="37">
        <v>1.29</v>
      </c>
      <c r="N47" s="35">
        <f t="shared" si="17"/>
        <v>1473.18</v>
      </c>
      <c r="O47" s="38">
        <f t="shared" si="18"/>
        <v>0.19999999999999996</v>
      </c>
      <c r="P47" s="39">
        <f t="shared" si="19"/>
        <v>228.39999999999995</v>
      </c>
      <c r="Q47" s="57">
        <v>1701.58</v>
      </c>
      <c r="R47" s="35" t="s">
        <v>27</v>
      </c>
      <c r="S47" s="35">
        <f>0.04+0.02</f>
        <v>0.06</v>
      </c>
      <c r="T47" s="35">
        <f t="shared" si="15"/>
        <v>68.52</v>
      </c>
      <c r="U47" s="53" t="s">
        <v>36</v>
      </c>
      <c r="V47" s="47"/>
      <c r="W47" s="48"/>
      <c r="X47" s="48"/>
      <c r="Y47" s="48"/>
      <c r="Z47" s="48"/>
    </row>
    <row r="48" spans="1:26" s="1" customFormat="1" ht="33" hidden="1" customHeight="1">
      <c r="A48" s="22" t="s">
        <v>38</v>
      </c>
      <c r="B48" s="23">
        <v>43290</v>
      </c>
      <c r="C48" s="24">
        <v>190053</v>
      </c>
      <c r="D48" s="24">
        <v>4582</v>
      </c>
      <c r="E48" s="25" t="s">
        <v>24</v>
      </c>
      <c r="F48" s="26" t="s">
        <v>48</v>
      </c>
      <c r="G48" s="23">
        <v>43354</v>
      </c>
      <c r="H48" s="23">
        <v>43381</v>
      </c>
      <c r="I48" s="24" t="s">
        <v>26</v>
      </c>
      <c r="J48" s="216">
        <v>253</v>
      </c>
      <c r="K48" s="35">
        <v>1.49</v>
      </c>
      <c r="L48" s="36">
        <f t="shared" si="16"/>
        <v>376.96999999999997</v>
      </c>
      <c r="M48" s="37">
        <v>1.29</v>
      </c>
      <c r="N48" s="35">
        <f t="shared" si="17"/>
        <v>326.37</v>
      </c>
      <c r="O48" s="38">
        <f t="shared" si="18"/>
        <v>0.19999999999999996</v>
      </c>
      <c r="P48" s="39">
        <f t="shared" si="19"/>
        <v>50.599999999999987</v>
      </c>
      <c r="Q48" s="57">
        <v>376.97</v>
      </c>
      <c r="R48" s="35" t="s">
        <v>27</v>
      </c>
      <c r="S48" s="35">
        <f>0.04+0.02</f>
        <v>0.06</v>
      </c>
      <c r="T48" s="35">
        <f t="shared" si="15"/>
        <v>15.18</v>
      </c>
      <c r="U48" s="53" t="s">
        <v>36</v>
      </c>
      <c r="V48" s="47"/>
      <c r="W48" s="48"/>
      <c r="X48" s="48"/>
      <c r="Y48" s="48"/>
      <c r="Z48" s="48"/>
    </row>
    <row r="49" spans="1:26" s="1" customFormat="1" ht="33" hidden="1" customHeight="1">
      <c r="A49" s="22" t="s">
        <v>38</v>
      </c>
      <c r="B49" s="23">
        <v>43290</v>
      </c>
      <c r="C49" s="24">
        <v>190071</v>
      </c>
      <c r="D49" s="24">
        <v>4583</v>
      </c>
      <c r="E49" s="25" t="s">
        <v>24</v>
      </c>
      <c r="F49" s="26" t="s">
        <v>49</v>
      </c>
      <c r="G49" s="23">
        <v>43354</v>
      </c>
      <c r="H49" s="23">
        <v>43381</v>
      </c>
      <c r="I49" s="24" t="s">
        <v>26</v>
      </c>
      <c r="J49" s="216">
        <v>828</v>
      </c>
      <c r="K49" s="35">
        <v>1.22</v>
      </c>
      <c r="L49" s="36">
        <f t="shared" si="16"/>
        <v>1010.16</v>
      </c>
      <c r="M49" s="37">
        <v>1.01</v>
      </c>
      <c r="N49" s="35">
        <f t="shared" si="17"/>
        <v>836.28</v>
      </c>
      <c r="O49" s="38">
        <f t="shared" si="18"/>
        <v>0.20999999999999996</v>
      </c>
      <c r="P49" s="39">
        <f t="shared" si="19"/>
        <v>173.87999999999997</v>
      </c>
      <c r="Q49" s="57">
        <v>1010.16</v>
      </c>
      <c r="R49" s="35" t="s">
        <v>27</v>
      </c>
      <c r="S49" s="35">
        <f t="shared" ref="S49:S54" si="22">0.03+0.02</f>
        <v>0.05</v>
      </c>
      <c r="T49" s="35">
        <f t="shared" si="15"/>
        <v>41.400000000000006</v>
      </c>
      <c r="U49" s="53" t="s">
        <v>36</v>
      </c>
      <c r="V49" s="47"/>
      <c r="W49" s="48"/>
      <c r="X49" s="48"/>
      <c r="Y49" s="48"/>
      <c r="Z49" s="48"/>
    </row>
    <row r="50" spans="1:26" s="1" customFormat="1" ht="33" hidden="1" customHeight="1">
      <c r="A50" s="22" t="s">
        <v>38</v>
      </c>
      <c r="B50" s="23">
        <v>43290</v>
      </c>
      <c r="C50" s="24">
        <v>190080</v>
      </c>
      <c r="D50" s="24">
        <v>4583</v>
      </c>
      <c r="E50" s="25" t="s">
        <v>24</v>
      </c>
      <c r="F50" s="26" t="s">
        <v>49</v>
      </c>
      <c r="G50" s="23">
        <v>43354</v>
      </c>
      <c r="H50" s="23">
        <v>43381</v>
      </c>
      <c r="I50" s="24" t="s">
        <v>26</v>
      </c>
      <c r="J50" s="216">
        <v>540</v>
      </c>
      <c r="K50" s="35">
        <v>1.22</v>
      </c>
      <c r="L50" s="36">
        <f t="shared" ref="L50:L81" si="23">+K50*J50</f>
        <v>658.8</v>
      </c>
      <c r="M50" s="37">
        <v>1.01</v>
      </c>
      <c r="N50" s="35">
        <f t="shared" ref="N50:N81" si="24">+M50*J50</f>
        <v>545.4</v>
      </c>
      <c r="O50" s="38">
        <f t="shared" ref="O50:O86" si="25">+K50-M50</f>
        <v>0.20999999999999996</v>
      </c>
      <c r="P50" s="39">
        <f t="shared" ref="P50:P81" si="26">+O50*J50</f>
        <v>113.39999999999998</v>
      </c>
      <c r="Q50" s="57">
        <v>658.8</v>
      </c>
      <c r="R50" s="35" t="s">
        <v>27</v>
      </c>
      <c r="S50" s="35">
        <f t="shared" si="22"/>
        <v>0.05</v>
      </c>
      <c r="T50" s="35">
        <f t="shared" si="15"/>
        <v>27</v>
      </c>
      <c r="U50" s="53" t="s">
        <v>36</v>
      </c>
      <c r="V50" s="47"/>
      <c r="W50" s="48"/>
      <c r="X50" s="48"/>
      <c r="Y50" s="48"/>
      <c r="Z50" s="48"/>
    </row>
    <row r="51" spans="1:26" s="1" customFormat="1" ht="33" hidden="1" customHeight="1">
      <c r="A51" s="22" t="s">
        <v>38</v>
      </c>
      <c r="B51" s="23">
        <v>43290</v>
      </c>
      <c r="C51" s="24">
        <v>190090</v>
      </c>
      <c r="D51" s="24">
        <v>4583</v>
      </c>
      <c r="E51" s="25" t="s">
        <v>24</v>
      </c>
      <c r="F51" s="26" t="s">
        <v>49</v>
      </c>
      <c r="G51" s="23">
        <v>43354</v>
      </c>
      <c r="H51" s="23">
        <v>43381</v>
      </c>
      <c r="I51" s="24" t="s">
        <v>26</v>
      </c>
      <c r="J51" s="216">
        <v>246</v>
      </c>
      <c r="K51" s="35">
        <v>1.22</v>
      </c>
      <c r="L51" s="36">
        <f t="shared" si="23"/>
        <v>300.12</v>
      </c>
      <c r="M51" s="37">
        <v>1.01</v>
      </c>
      <c r="N51" s="35">
        <f t="shared" si="24"/>
        <v>248.46</v>
      </c>
      <c r="O51" s="38">
        <f t="shared" si="25"/>
        <v>0.20999999999999996</v>
      </c>
      <c r="P51" s="39">
        <f t="shared" si="26"/>
        <v>51.659999999999989</v>
      </c>
      <c r="Q51" s="57">
        <v>300.12</v>
      </c>
      <c r="R51" s="35" t="s">
        <v>27</v>
      </c>
      <c r="S51" s="35">
        <f t="shared" si="22"/>
        <v>0.05</v>
      </c>
      <c r="T51" s="35">
        <f t="shared" si="15"/>
        <v>12.3</v>
      </c>
      <c r="U51" s="53" t="s">
        <v>36</v>
      </c>
      <c r="V51" s="47"/>
      <c r="W51" s="48"/>
      <c r="X51" s="48"/>
      <c r="Y51" s="48"/>
      <c r="Z51" s="48"/>
    </row>
    <row r="52" spans="1:26" s="1" customFormat="1" ht="33" hidden="1" customHeight="1">
      <c r="A52" s="22" t="s">
        <v>38</v>
      </c>
      <c r="B52" s="23">
        <v>43290</v>
      </c>
      <c r="C52" s="24">
        <v>190109</v>
      </c>
      <c r="D52" s="24">
        <v>4584</v>
      </c>
      <c r="E52" s="25" t="s">
        <v>24</v>
      </c>
      <c r="F52" s="26" t="s">
        <v>50</v>
      </c>
      <c r="G52" s="23">
        <v>43354</v>
      </c>
      <c r="H52" s="23">
        <v>43381</v>
      </c>
      <c r="I52" s="24" t="s">
        <v>26</v>
      </c>
      <c r="J52" s="216">
        <v>792</v>
      </c>
      <c r="K52" s="35">
        <v>1.32</v>
      </c>
      <c r="L52" s="36">
        <f t="shared" si="23"/>
        <v>1045.44</v>
      </c>
      <c r="M52" s="37">
        <v>1.1100000000000001</v>
      </c>
      <c r="N52" s="35">
        <f t="shared" si="24"/>
        <v>879.12000000000012</v>
      </c>
      <c r="O52" s="38">
        <f t="shared" si="25"/>
        <v>0.20999999999999996</v>
      </c>
      <c r="P52" s="39">
        <f t="shared" si="26"/>
        <v>166.31999999999996</v>
      </c>
      <c r="Q52" s="57">
        <v>1045.44</v>
      </c>
      <c r="R52" s="35" t="s">
        <v>27</v>
      </c>
      <c r="S52" s="35">
        <f t="shared" si="22"/>
        <v>0.05</v>
      </c>
      <c r="T52" s="35">
        <f t="shared" si="15"/>
        <v>39.6</v>
      </c>
      <c r="U52" s="53" t="s">
        <v>36</v>
      </c>
      <c r="V52" s="47"/>
      <c r="W52" s="48"/>
      <c r="X52" s="48"/>
      <c r="Y52" s="48"/>
      <c r="Z52" s="48"/>
    </row>
    <row r="53" spans="1:26" s="1" customFormat="1" ht="33" hidden="1" customHeight="1">
      <c r="A53" s="22" t="s">
        <v>38</v>
      </c>
      <c r="B53" s="23">
        <v>43290</v>
      </c>
      <c r="C53" s="24">
        <v>190118</v>
      </c>
      <c r="D53" s="24">
        <v>4584</v>
      </c>
      <c r="E53" s="25" t="s">
        <v>24</v>
      </c>
      <c r="F53" s="26" t="s">
        <v>50</v>
      </c>
      <c r="G53" s="23">
        <v>43354</v>
      </c>
      <c r="H53" s="23">
        <v>43381</v>
      </c>
      <c r="I53" s="24" t="s">
        <v>26</v>
      </c>
      <c r="J53" s="216">
        <v>528</v>
      </c>
      <c r="K53" s="35">
        <v>1.32</v>
      </c>
      <c r="L53" s="36">
        <f t="shared" si="23"/>
        <v>696.96</v>
      </c>
      <c r="M53" s="37">
        <v>1.1100000000000001</v>
      </c>
      <c r="N53" s="35">
        <f t="shared" si="24"/>
        <v>586.08000000000004</v>
      </c>
      <c r="O53" s="38">
        <f t="shared" si="25"/>
        <v>0.20999999999999996</v>
      </c>
      <c r="P53" s="39">
        <f t="shared" si="26"/>
        <v>110.87999999999998</v>
      </c>
      <c r="Q53" s="57">
        <v>696.96</v>
      </c>
      <c r="R53" s="35" t="s">
        <v>27</v>
      </c>
      <c r="S53" s="35">
        <f t="shared" si="22"/>
        <v>0.05</v>
      </c>
      <c r="T53" s="35">
        <f t="shared" si="15"/>
        <v>26.400000000000002</v>
      </c>
      <c r="U53" s="53" t="s">
        <v>36</v>
      </c>
      <c r="V53" s="47"/>
      <c r="W53" s="48"/>
      <c r="X53" s="48"/>
      <c r="Y53" s="48"/>
      <c r="Z53" s="48"/>
    </row>
    <row r="54" spans="1:26" s="1" customFormat="1" ht="33" hidden="1" customHeight="1">
      <c r="A54" s="22" t="s">
        <v>38</v>
      </c>
      <c r="B54" s="23">
        <v>43290</v>
      </c>
      <c r="C54" s="24">
        <v>190127</v>
      </c>
      <c r="D54" s="24">
        <v>4584</v>
      </c>
      <c r="E54" s="25" t="s">
        <v>24</v>
      </c>
      <c r="F54" s="26" t="s">
        <v>50</v>
      </c>
      <c r="G54" s="23">
        <v>43354</v>
      </c>
      <c r="H54" s="23">
        <v>43381</v>
      </c>
      <c r="I54" s="24" t="s">
        <v>26</v>
      </c>
      <c r="J54" s="216">
        <v>219</v>
      </c>
      <c r="K54" s="35">
        <v>1.32</v>
      </c>
      <c r="L54" s="36">
        <f t="shared" si="23"/>
        <v>289.08000000000004</v>
      </c>
      <c r="M54" s="37">
        <v>1.1100000000000001</v>
      </c>
      <c r="N54" s="35">
        <f t="shared" si="24"/>
        <v>243.09000000000003</v>
      </c>
      <c r="O54" s="38">
        <f t="shared" si="25"/>
        <v>0.20999999999999996</v>
      </c>
      <c r="P54" s="39">
        <f t="shared" si="26"/>
        <v>45.989999999999995</v>
      </c>
      <c r="Q54" s="57">
        <v>289.08</v>
      </c>
      <c r="R54" s="35" t="s">
        <v>27</v>
      </c>
      <c r="S54" s="35">
        <f t="shared" si="22"/>
        <v>0.05</v>
      </c>
      <c r="T54" s="35">
        <f t="shared" si="15"/>
        <v>10.950000000000001</v>
      </c>
      <c r="U54" s="53" t="s">
        <v>36</v>
      </c>
      <c r="V54" s="47"/>
      <c r="W54" s="48"/>
      <c r="X54" s="48"/>
      <c r="Y54" s="48"/>
      <c r="Z54" s="48"/>
    </row>
    <row r="55" spans="1:26" s="1" customFormat="1" ht="33" hidden="1" customHeight="1">
      <c r="A55" s="22" t="s">
        <v>34</v>
      </c>
      <c r="B55" s="23">
        <v>43290</v>
      </c>
      <c r="C55" s="24">
        <v>190136</v>
      </c>
      <c r="D55" s="24">
        <v>4585</v>
      </c>
      <c r="E55" s="25" t="s">
        <v>24</v>
      </c>
      <c r="F55" s="26" t="s">
        <v>51</v>
      </c>
      <c r="G55" s="23">
        <v>43354</v>
      </c>
      <c r="H55" s="23">
        <v>43381</v>
      </c>
      <c r="I55" s="24" t="s">
        <v>26</v>
      </c>
      <c r="J55" s="216">
        <v>833</v>
      </c>
      <c r="K55" s="35">
        <v>1.56</v>
      </c>
      <c r="L55" s="36">
        <f t="shared" si="23"/>
        <v>1299.48</v>
      </c>
      <c r="M55" s="37">
        <v>1.37</v>
      </c>
      <c r="N55" s="35">
        <f t="shared" si="24"/>
        <v>1141.21</v>
      </c>
      <c r="O55" s="38">
        <f t="shared" si="25"/>
        <v>0.18999999999999995</v>
      </c>
      <c r="P55" s="39">
        <f t="shared" si="26"/>
        <v>158.26999999999995</v>
      </c>
      <c r="Q55" s="57">
        <v>1299.48</v>
      </c>
      <c r="R55" s="35" t="s">
        <v>27</v>
      </c>
      <c r="S55" s="35">
        <f t="shared" ref="S55:S63" si="27">0.04+0.02</f>
        <v>0.06</v>
      </c>
      <c r="T55" s="35">
        <f t="shared" si="15"/>
        <v>49.98</v>
      </c>
      <c r="U55" s="53" t="s">
        <v>36</v>
      </c>
      <c r="V55" s="47"/>
      <c r="W55" s="48"/>
      <c r="X55" s="48"/>
      <c r="Y55" s="48"/>
      <c r="Z55" s="48"/>
    </row>
    <row r="56" spans="1:26" s="1" customFormat="1" ht="33" hidden="1" customHeight="1">
      <c r="A56" s="22" t="s">
        <v>34</v>
      </c>
      <c r="B56" s="23">
        <v>43290</v>
      </c>
      <c r="C56" s="24">
        <v>190145</v>
      </c>
      <c r="D56" s="24">
        <v>4585</v>
      </c>
      <c r="E56" s="25" t="s">
        <v>24</v>
      </c>
      <c r="F56" s="26" t="s">
        <v>51</v>
      </c>
      <c r="G56" s="23">
        <v>43354</v>
      </c>
      <c r="H56" s="23">
        <v>43381</v>
      </c>
      <c r="I56" s="24" t="s">
        <v>26</v>
      </c>
      <c r="J56" s="216">
        <v>1016</v>
      </c>
      <c r="K56" s="35">
        <v>1.56</v>
      </c>
      <c r="L56" s="36">
        <f t="shared" si="23"/>
        <v>1584.96</v>
      </c>
      <c r="M56" s="37">
        <v>1.37</v>
      </c>
      <c r="N56" s="35">
        <f t="shared" si="24"/>
        <v>1391.92</v>
      </c>
      <c r="O56" s="38">
        <f t="shared" si="25"/>
        <v>0.18999999999999995</v>
      </c>
      <c r="P56" s="39">
        <f t="shared" si="26"/>
        <v>193.03999999999994</v>
      </c>
      <c r="Q56" s="57">
        <v>1584.96</v>
      </c>
      <c r="R56" s="35" t="s">
        <v>27</v>
      </c>
      <c r="S56" s="35">
        <f t="shared" si="27"/>
        <v>0.06</v>
      </c>
      <c r="T56" s="35">
        <f t="shared" si="15"/>
        <v>60.96</v>
      </c>
      <c r="U56" s="53" t="s">
        <v>36</v>
      </c>
      <c r="V56" s="47"/>
      <c r="W56" s="48"/>
      <c r="X56" s="48"/>
      <c r="Y56" s="48"/>
      <c r="Z56" s="48"/>
    </row>
    <row r="57" spans="1:26" s="1" customFormat="1" ht="33" hidden="1" customHeight="1">
      <c r="A57" s="22" t="s">
        <v>34</v>
      </c>
      <c r="B57" s="23">
        <v>43290</v>
      </c>
      <c r="C57" s="24">
        <v>190154</v>
      </c>
      <c r="D57" s="24">
        <v>4585</v>
      </c>
      <c r="E57" s="25" t="s">
        <v>24</v>
      </c>
      <c r="F57" s="26" t="s">
        <v>51</v>
      </c>
      <c r="G57" s="23">
        <v>43354</v>
      </c>
      <c r="H57" s="23">
        <v>43381</v>
      </c>
      <c r="I57" s="24" t="s">
        <v>26</v>
      </c>
      <c r="J57" s="216">
        <v>313</v>
      </c>
      <c r="K57" s="35">
        <v>1.56</v>
      </c>
      <c r="L57" s="36">
        <f t="shared" si="23"/>
        <v>488.28000000000003</v>
      </c>
      <c r="M57" s="37">
        <v>1.37</v>
      </c>
      <c r="N57" s="35">
        <f t="shared" si="24"/>
        <v>428.81000000000006</v>
      </c>
      <c r="O57" s="38">
        <f t="shared" si="25"/>
        <v>0.18999999999999995</v>
      </c>
      <c r="P57" s="39">
        <f t="shared" si="26"/>
        <v>59.469999999999985</v>
      </c>
      <c r="Q57" s="57">
        <v>488.28</v>
      </c>
      <c r="R57" s="35" t="s">
        <v>27</v>
      </c>
      <c r="S57" s="35">
        <f t="shared" si="27"/>
        <v>0.06</v>
      </c>
      <c r="T57" s="35">
        <f t="shared" si="15"/>
        <v>18.779999999999998</v>
      </c>
      <c r="U57" s="53" t="s">
        <v>36</v>
      </c>
      <c r="V57" s="47"/>
      <c r="W57" s="48"/>
      <c r="X57" s="48"/>
      <c r="Y57" s="48"/>
      <c r="Z57" s="48"/>
    </row>
    <row r="58" spans="1:26" s="1" customFormat="1" ht="33" hidden="1" customHeight="1">
      <c r="A58" s="22" t="s">
        <v>41</v>
      </c>
      <c r="B58" s="23">
        <v>43290</v>
      </c>
      <c r="C58" s="24">
        <v>190163</v>
      </c>
      <c r="D58" s="24">
        <v>4586</v>
      </c>
      <c r="E58" s="25" t="s">
        <v>24</v>
      </c>
      <c r="F58" s="26" t="s">
        <v>52</v>
      </c>
      <c r="G58" s="23">
        <v>43354</v>
      </c>
      <c r="H58" s="23">
        <v>43381</v>
      </c>
      <c r="I58" s="24" t="s">
        <v>26</v>
      </c>
      <c r="J58" s="216">
        <v>1224</v>
      </c>
      <c r="K58" s="35">
        <v>1.56</v>
      </c>
      <c r="L58" s="36">
        <f t="shared" si="23"/>
        <v>1909.44</v>
      </c>
      <c r="M58" s="37">
        <v>1.37</v>
      </c>
      <c r="N58" s="35">
        <f t="shared" si="24"/>
        <v>1676.88</v>
      </c>
      <c r="O58" s="38">
        <f t="shared" si="25"/>
        <v>0.18999999999999995</v>
      </c>
      <c r="P58" s="39">
        <f t="shared" si="26"/>
        <v>232.55999999999995</v>
      </c>
      <c r="Q58" s="57">
        <v>1909.44</v>
      </c>
      <c r="R58" s="35" t="s">
        <v>27</v>
      </c>
      <c r="S58" s="35">
        <f t="shared" si="27"/>
        <v>0.06</v>
      </c>
      <c r="T58" s="35">
        <f t="shared" si="15"/>
        <v>73.44</v>
      </c>
      <c r="U58" s="53" t="s">
        <v>36</v>
      </c>
      <c r="V58" s="47"/>
      <c r="W58" s="48"/>
      <c r="X58" s="48"/>
      <c r="Y58" s="48"/>
      <c r="Z58" s="48"/>
    </row>
    <row r="59" spans="1:26" s="1" customFormat="1" ht="33" hidden="1" customHeight="1">
      <c r="A59" s="22" t="s">
        <v>41</v>
      </c>
      <c r="B59" s="23">
        <v>43290</v>
      </c>
      <c r="C59" s="24">
        <v>190172</v>
      </c>
      <c r="D59" s="24">
        <v>4586</v>
      </c>
      <c r="E59" s="25" t="s">
        <v>24</v>
      </c>
      <c r="F59" s="26" t="s">
        <v>52</v>
      </c>
      <c r="G59" s="23">
        <v>43354</v>
      </c>
      <c r="H59" s="23">
        <v>43381</v>
      </c>
      <c r="I59" s="24" t="s">
        <v>26</v>
      </c>
      <c r="J59" s="216">
        <v>514</v>
      </c>
      <c r="K59" s="35">
        <v>1.56</v>
      </c>
      <c r="L59" s="36">
        <f t="shared" si="23"/>
        <v>801.84</v>
      </c>
      <c r="M59" s="37">
        <v>1.37</v>
      </c>
      <c r="N59" s="35">
        <f t="shared" si="24"/>
        <v>704.18000000000006</v>
      </c>
      <c r="O59" s="38">
        <f t="shared" si="25"/>
        <v>0.18999999999999995</v>
      </c>
      <c r="P59" s="39">
        <f t="shared" si="26"/>
        <v>97.659999999999968</v>
      </c>
      <c r="Q59" s="57">
        <v>801.84</v>
      </c>
      <c r="R59" s="35" t="s">
        <v>27</v>
      </c>
      <c r="S59" s="35">
        <f t="shared" si="27"/>
        <v>0.06</v>
      </c>
      <c r="T59" s="35">
        <f t="shared" si="15"/>
        <v>30.84</v>
      </c>
      <c r="U59" s="53" t="s">
        <v>36</v>
      </c>
      <c r="V59" s="47"/>
      <c r="W59" s="48"/>
      <c r="X59" s="48"/>
      <c r="Y59" s="48"/>
      <c r="Z59" s="48"/>
    </row>
    <row r="60" spans="1:26" s="1" customFormat="1" ht="33" hidden="1" customHeight="1">
      <c r="A60" s="22" t="s">
        <v>41</v>
      </c>
      <c r="B60" s="23">
        <v>43290</v>
      </c>
      <c r="C60" s="24">
        <v>190181</v>
      </c>
      <c r="D60" s="24">
        <v>4586</v>
      </c>
      <c r="E60" s="25" t="s">
        <v>24</v>
      </c>
      <c r="F60" s="26" t="s">
        <v>52</v>
      </c>
      <c r="G60" s="23">
        <v>43354</v>
      </c>
      <c r="H60" s="23">
        <v>43381</v>
      </c>
      <c r="I60" s="24" t="s">
        <v>26</v>
      </c>
      <c r="J60" s="216">
        <v>248</v>
      </c>
      <c r="K60" s="35">
        <v>1.56</v>
      </c>
      <c r="L60" s="36">
        <f t="shared" si="23"/>
        <v>386.88</v>
      </c>
      <c r="M60" s="37">
        <v>1.37</v>
      </c>
      <c r="N60" s="35">
        <f t="shared" si="24"/>
        <v>339.76000000000005</v>
      </c>
      <c r="O60" s="38">
        <f t="shared" si="25"/>
        <v>0.18999999999999995</v>
      </c>
      <c r="P60" s="39">
        <f t="shared" si="26"/>
        <v>47.11999999999999</v>
      </c>
      <c r="Q60" s="57">
        <v>386.88</v>
      </c>
      <c r="R60" s="35" t="s">
        <v>27</v>
      </c>
      <c r="S60" s="35">
        <f t="shared" si="27"/>
        <v>0.06</v>
      </c>
      <c r="T60" s="35">
        <f t="shared" si="15"/>
        <v>14.879999999999999</v>
      </c>
      <c r="U60" s="53" t="s">
        <v>36</v>
      </c>
      <c r="V60" s="47"/>
      <c r="W60" s="48"/>
      <c r="X60" s="48"/>
      <c r="Y60" s="48"/>
      <c r="Z60" s="48"/>
    </row>
    <row r="61" spans="1:26" s="1" customFormat="1" ht="33" hidden="1" customHeight="1">
      <c r="A61" s="22" t="s">
        <v>38</v>
      </c>
      <c r="B61" s="23">
        <v>43290</v>
      </c>
      <c r="C61" s="24">
        <v>190190</v>
      </c>
      <c r="D61" s="24">
        <v>4587</v>
      </c>
      <c r="E61" s="25" t="s">
        <v>24</v>
      </c>
      <c r="F61" s="26" t="s">
        <v>53</v>
      </c>
      <c r="G61" s="23">
        <v>43354</v>
      </c>
      <c r="H61" s="23">
        <v>43381</v>
      </c>
      <c r="I61" s="24" t="s">
        <v>26</v>
      </c>
      <c r="J61" s="216">
        <v>441</v>
      </c>
      <c r="K61" s="35">
        <v>1.57</v>
      </c>
      <c r="L61" s="36">
        <f t="shared" si="23"/>
        <v>692.37</v>
      </c>
      <c r="M61" s="37">
        <v>1.38</v>
      </c>
      <c r="N61" s="35">
        <f t="shared" si="24"/>
        <v>608.57999999999993</v>
      </c>
      <c r="O61" s="38">
        <f t="shared" si="25"/>
        <v>0.19000000000000017</v>
      </c>
      <c r="P61" s="39">
        <f t="shared" si="26"/>
        <v>83.790000000000077</v>
      </c>
      <c r="Q61" s="57">
        <v>692.37</v>
      </c>
      <c r="R61" s="35" t="s">
        <v>27</v>
      </c>
      <c r="S61" s="35">
        <f t="shared" si="27"/>
        <v>0.06</v>
      </c>
      <c r="T61" s="35">
        <f t="shared" si="15"/>
        <v>26.459999999999997</v>
      </c>
      <c r="U61" s="53" t="s">
        <v>36</v>
      </c>
      <c r="V61" s="47"/>
      <c r="W61" s="48"/>
      <c r="X61" s="48"/>
      <c r="Y61" s="48"/>
      <c r="Z61" s="48"/>
    </row>
    <row r="62" spans="1:26" s="1" customFormat="1" ht="33" hidden="1" customHeight="1">
      <c r="A62" s="22" t="s">
        <v>38</v>
      </c>
      <c r="B62" s="23">
        <v>43290</v>
      </c>
      <c r="C62" s="24">
        <v>190200</v>
      </c>
      <c r="D62" s="24">
        <v>4587</v>
      </c>
      <c r="E62" s="25" t="s">
        <v>24</v>
      </c>
      <c r="F62" s="26" t="s">
        <v>53</v>
      </c>
      <c r="G62" s="23">
        <v>43354</v>
      </c>
      <c r="H62" s="23">
        <v>43381</v>
      </c>
      <c r="I62" s="24" t="s">
        <v>26</v>
      </c>
      <c r="J62" s="216">
        <v>678</v>
      </c>
      <c r="K62" s="35">
        <v>1.57</v>
      </c>
      <c r="L62" s="36">
        <f t="shared" si="23"/>
        <v>1064.46</v>
      </c>
      <c r="M62" s="37">
        <v>1.38</v>
      </c>
      <c r="N62" s="35">
        <f t="shared" si="24"/>
        <v>935.63999999999987</v>
      </c>
      <c r="O62" s="38">
        <f t="shared" si="25"/>
        <v>0.19000000000000017</v>
      </c>
      <c r="P62" s="39">
        <f t="shared" si="26"/>
        <v>128.82000000000011</v>
      </c>
      <c r="Q62" s="57">
        <v>1064.46</v>
      </c>
      <c r="R62" s="35" t="s">
        <v>27</v>
      </c>
      <c r="S62" s="35">
        <f t="shared" si="27"/>
        <v>0.06</v>
      </c>
      <c r="T62" s="35">
        <f t="shared" si="15"/>
        <v>40.68</v>
      </c>
      <c r="U62" s="53" t="s">
        <v>36</v>
      </c>
      <c r="V62" s="47"/>
      <c r="W62" s="48"/>
      <c r="X62" s="48"/>
      <c r="Y62" s="48"/>
      <c r="Z62" s="48"/>
    </row>
    <row r="63" spans="1:26" s="1" customFormat="1" ht="33" hidden="1" customHeight="1">
      <c r="A63" s="22" t="s">
        <v>38</v>
      </c>
      <c r="B63" s="23">
        <v>43290</v>
      </c>
      <c r="C63" s="24">
        <v>190219</v>
      </c>
      <c r="D63" s="24">
        <v>4587</v>
      </c>
      <c r="E63" s="25" t="s">
        <v>24</v>
      </c>
      <c r="F63" s="26" t="s">
        <v>53</v>
      </c>
      <c r="G63" s="23">
        <v>43354</v>
      </c>
      <c r="H63" s="23">
        <v>43381</v>
      </c>
      <c r="I63" s="24" t="s">
        <v>26</v>
      </c>
      <c r="J63" s="216">
        <v>188</v>
      </c>
      <c r="K63" s="35">
        <v>1.57</v>
      </c>
      <c r="L63" s="36">
        <f t="shared" si="23"/>
        <v>295.16000000000003</v>
      </c>
      <c r="M63" s="37">
        <v>1.38</v>
      </c>
      <c r="N63" s="35">
        <f t="shared" si="24"/>
        <v>259.44</v>
      </c>
      <c r="O63" s="38">
        <f t="shared" si="25"/>
        <v>0.19000000000000017</v>
      </c>
      <c r="P63" s="39">
        <f t="shared" si="26"/>
        <v>35.720000000000034</v>
      </c>
      <c r="Q63" s="57">
        <v>295.16000000000003</v>
      </c>
      <c r="R63" s="35" t="s">
        <v>27</v>
      </c>
      <c r="S63" s="35">
        <f t="shared" si="27"/>
        <v>0.06</v>
      </c>
      <c r="T63" s="35">
        <f t="shared" si="15"/>
        <v>11.28</v>
      </c>
      <c r="U63" s="53" t="s">
        <v>36</v>
      </c>
      <c r="V63" s="47"/>
      <c r="W63" s="48"/>
      <c r="X63" s="48"/>
      <c r="Y63" s="48"/>
      <c r="Z63" s="48"/>
    </row>
    <row r="64" spans="1:26" s="1" customFormat="1" ht="33" hidden="1" customHeight="1">
      <c r="A64" s="22" t="s">
        <v>41</v>
      </c>
      <c r="B64" s="23">
        <v>43290</v>
      </c>
      <c r="C64" s="24">
        <v>190410</v>
      </c>
      <c r="D64" s="24">
        <v>4579</v>
      </c>
      <c r="E64" s="25" t="s">
        <v>24</v>
      </c>
      <c r="F64" s="26" t="s">
        <v>45</v>
      </c>
      <c r="G64" s="23">
        <v>43354</v>
      </c>
      <c r="H64" s="23">
        <v>43381</v>
      </c>
      <c r="I64" s="24" t="s">
        <v>26</v>
      </c>
      <c r="J64" s="216">
        <v>619</v>
      </c>
      <c r="K64" s="35">
        <v>1.31</v>
      </c>
      <c r="L64" s="36">
        <f t="shared" si="23"/>
        <v>810.89</v>
      </c>
      <c r="M64" s="37">
        <v>1.1499999999999999</v>
      </c>
      <c r="N64" s="35">
        <f t="shared" si="24"/>
        <v>711.84999999999991</v>
      </c>
      <c r="O64" s="38">
        <f t="shared" si="25"/>
        <v>0.16000000000000014</v>
      </c>
      <c r="P64" s="39">
        <f t="shared" si="26"/>
        <v>99.040000000000092</v>
      </c>
      <c r="Q64" s="57">
        <v>810.89</v>
      </c>
      <c r="R64" s="35" t="s">
        <v>27</v>
      </c>
      <c r="S64" s="35">
        <f>0.03+0.02</f>
        <v>0.05</v>
      </c>
      <c r="T64" s="35">
        <f t="shared" si="15"/>
        <v>30.950000000000003</v>
      </c>
      <c r="U64" s="53" t="s">
        <v>36</v>
      </c>
      <c r="V64" s="47"/>
      <c r="W64" s="48"/>
      <c r="X64" s="48"/>
      <c r="Y64" s="48"/>
      <c r="Z64" s="48"/>
    </row>
    <row r="65" spans="1:26" s="1" customFormat="1" ht="33" hidden="1" customHeight="1">
      <c r="A65" s="22" t="s">
        <v>54</v>
      </c>
      <c r="B65" s="23">
        <v>43290</v>
      </c>
      <c r="C65" s="24">
        <v>197560</v>
      </c>
      <c r="D65" s="24">
        <v>4625</v>
      </c>
      <c r="E65" s="25" t="s">
        <v>24</v>
      </c>
      <c r="F65" s="26" t="s">
        <v>55</v>
      </c>
      <c r="G65" s="23">
        <v>43354</v>
      </c>
      <c r="H65" s="23">
        <v>43381</v>
      </c>
      <c r="I65" s="24" t="s">
        <v>26</v>
      </c>
      <c r="J65" s="216">
        <v>792</v>
      </c>
      <c r="K65" s="35">
        <v>1.41</v>
      </c>
      <c r="L65" s="36">
        <f t="shared" si="23"/>
        <v>1116.72</v>
      </c>
      <c r="M65" s="37">
        <v>1.1399999999999999</v>
      </c>
      <c r="N65" s="35">
        <f t="shared" si="24"/>
        <v>902.87999999999988</v>
      </c>
      <c r="O65" s="38">
        <f t="shared" si="25"/>
        <v>0.27</v>
      </c>
      <c r="P65" s="39">
        <f t="shared" si="26"/>
        <v>213.84</v>
      </c>
      <c r="Q65" s="57">
        <v>1116.72</v>
      </c>
      <c r="R65" s="35" t="s">
        <v>27</v>
      </c>
      <c r="S65" s="35">
        <v>0.1</v>
      </c>
      <c r="T65" s="35">
        <f t="shared" si="15"/>
        <v>79.2</v>
      </c>
      <c r="U65" s="53" t="s">
        <v>36</v>
      </c>
      <c r="V65" s="47"/>
      <c r="W65" s="48"/>
      <c r="X65" s="48"/>
      <c r="Y65" s="48"/>
      <c r="Z65" s="48"/>
    </row>
    <row r="66" spans="1:26" s="1" customFormat="1" ht="33" hidden="1" customHeight="1">
      <c r="A66" s="22" t="s">
        <v>54</v>
      </c>
      <c r="B66" s="23">
        <v>43290</v>
      </c>
      <c r="C66" s="24">
        <v>197570</v>
      </c>
      <c r="D66" s="24">
        <v>4625</v>
      </c>
      <c r="E66" s="25" t="s">
        <v>24</v>
      </c>
      <c r="F66" s="26" t="s">
        <v>55</v>
      </c>
      <c r="G66" s="23">
        <v>43354</v>
      </c>
      <c r="H66" s="23">
        <v>43381</v>
      </c>
      <c r="I66" s="24" t="s">
        <v>26</v>
      </c>
      <c r="J66" s="216">
        <v>528</v>
      </c>
      <c r="K66" s="35">
        <v>1.41</v>
      </c>
      <c r="L66" s="36">
        <f t="shared" si="23"/>
        <v>744.4799999999999</v>
      </c>
      <c r="M66" s="37">
        <v>1.1399999999999999</v>
      </c>
      <c r="N66" s="35">
        <f t="shared" si="24"/>
        <v>601.91999999999996</v>
      </c>
      <c r="O66" s="38">
        <f t="shared" si="25"/>
        <v>0.27</v>
      </c>
      <c r="P66" s="39">
        <f t="shared" si="26"/>
        <v>142.56</v>
      </c>
      <c r="Q66" s="57">
        <v>744.48</v>
      </c>
      <c r="R66" s="35" t="s">
        <v>27</v>
      </c>
      <c r="S66" s="35">
        <v>0.1</v>
      </c>
      <c r="T66" s="35">
        <f t="shared" si="15"/>
        <v>52.800000000000004</v>
      </c>
      <c r="U66" s="53" t="s">
        <v>36</v>
      </c>
      <c r="V66" s="47"/>
      <c r="W66" s="48"/>
      <c r="X66" s="48"/>
      <c r="Y66" s="48"/>
      <c r="Z66" s="48"/>
    </row>
    <row r="67" spans="1:26" s="1" customFormat="1" ht="33" hidden="1" customHeight="1">
      <c r="A67" s="22" t="s">
        <v>54</v>
      </c>
      <c r="B67" s="23">
        <v>43290</v>
      </c>
      <c r="C67" s="24">
        <v>197589</v>
      </c>
      <c r="D67" s="24">
        <v>4625</v>
      </c>
      <c r="E67" s="25" t="s">
        <v>24</v>
      </c>
      <c r="F67" s="26" t="s">
        <v>55</v>
      </c>
      <c r="G67" s="23">
        <v>43354</v>
      </c>
      <c r="H67" s="23">
        <v>43381</v>
      </c>
      <c r="I67" s="24" t="s">
        <v>26</v>
      </c>
      <c r="J67" s="216">
        <v>267</v>
      </c>
      <c r="K67" s="35">
        <v>1.41</v>
      </c>
      <c r="L67" s="36">
        <f t="shared" si="23"/>
        <v>376.46999999999997</v>
      </c>
      <c r="M67" s="37">
        <v>1.1399999999999999</v>
      </c>
      <c r="N67" s="35">
        <f t="shared" si="24"/>
        <v>304.38</v>
      </c>
      <c r="O67" s="38">
        <f t="shared" si="25"/>
        <v>0.27</v>
      </c>
      <c r="P67" s="39">
        <f t="shared" si="26"/>
        <v>72.09</v>
      </c>
      <c r="Q67" s="57">
        <v>376.47</v>
      </c>
      <c r="R67" s="35" t="s">
        <v>27</v>
      </c>
      <c r="S67" s="35">
        <v>0.1</v>
      </c>
      <c r="T67" s="35">
        <f t="shared" si="15"/>
        <v>26.700000000000003</v>
      </c>
      <c r="U67" s="53" t="s">
        <v>36</v>
      </c>
      <c r="V67" s="47"/>
      <c r="W67" s="48"/>
      <c r="X67" s="48"/>
      <c r="Y67" s="48"/>
      <c r="Z67" s="48"/>
    </row>
    <row r="68" spans="1:26" s="1" customFormat="1" ht="33" hidden="1" customHeight="1">
      <c r="A68" s="22" t="s">
        <v>54</v>
      </c>
      <c r="B68" s="23">
        <v>43290</v>
      </c>
      <c r="C68" s="24">
        <v>197598</v>
      </c>
      <c r="D68" s="24">
        <v>4626</v>
      </c>
      <c r="E68" s="25" t="s">
        <v>24</v>
      </c>
      <c r="F68" s="26" t="s">
        <v>56</v>
      </c>
      <c r="G68" s="23">
        <v>43354</v>
      </c>
      <c r="H68" s="23">
        <v>43381</v>
      </c>
      <c r="I68" s="24" t="s">
        <v>26</v>
      </c>
      <c r="J68" s="216">
        <v>833</v>
      </c>
      <c r="K68" s="35">
        <v>1.66</v>
      </c>
      <c r="L68" s="36">
        <f t="shared" si="23"/>
        <v>1382.78</v>
      </c>
      <c r="M68" s="37">
        <v>1.39</v>
      </c>
      <c r="N68" s="35">
        <f t="shared" si="24"/>
        <v>1157.8699999999999</v>
      </c>
      <c r="O68" s="38">
        <f t="shared" si="25"/>
        <v>0.27</v>
      </c>
      <c r="P68" s="39">
        <f t="shared" si="26"/>
        <v>224.91000000000003</v>
      </c>
      <c r="Q68" s="57">
        <v>1382.78</v>
      </c>
      <c r="R68" s="35" t="s">
        <v>27</v>
      </c>
      <c r="S68" s="35">
        <v>0.1</v>
      </c>
      <c r="T68" s="35">
        <f t="shared" si="15"/>
        <v>83.300000000000011</v>
      </c>
      <c r="U68" s="53" t="s">
        <v>36</v>
      </c>
      <c r="V68" s="47"/>
      <c r="W68" s="48"/>
      <c r="X68" s="48"/>
      <c r="Y68" s="48"/>
      <c r="Z68" s="48"/>
    </row>
    <row r="69" spans="1:26" s="1" customFormat="1" ht="33" hidden="1" customHeight="1">
      <c r="A69" s="22" t="s">
        <v>54</v>
      </c>
      <c r="B69" s="23">
        <v>43290</v>
      </c>
      <c r="C69" s="24">
        <v>197607</v>
      </c>
      <c r="D69" s="24">
        <v>4626</v>
      </c>
      <c r="E69" s="25" t="s">
        <v>24</v>
      </c>
      <c r="F69" s="26" t="s">
        <v>56</v>
      </c>
      <c r="G69" s="23">
        <v>43354</v>
      </c>
      <c r="H69" s="23">
        <v>43381</v>
      </c>
      <c r="I69" s="24" t="s">
        <v>26</v>
      </c>
      <c r="J69" s="216">
        <v>974</v>
      </c>
      <c r="K69" s="35">
        <v>1.66</v>
      </c>
      <c r="L69" s="36">
        <f t="shared" si="23"/>
        <v>1616.84</v>
      </c>
      <c r="M69" s="37">
        <v>1.39</v>
      </c>
      <c r="N69" s="35">
        <f t="shared" si="24"/>
        <v>1353.86</v>
      </c>
      <c r="O69" s="38">
        <f t="shared" si="25"/>
        <v>0.27</v>
      </c>
      <c r="P69" s="39">
        <f t="shared" si="26"/>
        <v>262.98</v>
      </c>
      <c r="Q69" s="57">
        <v>1616.84</v>
      </c>
      <c r="R69" s="35" t="s">
        <v>27</v>
      </c>
      <c r="S69" s="35">
        <v>0.1</v>
      </c>
      <c r="T69" s="35">
        <f t="shared" si="15"/>
        <v>97.4</v>
      </c>
      <c r="U69" s="53" t="s">
        <v>36</v>
      </c>
      <c r="V69" s="47"/>
      <c r="W69" s="48"/>
      <c r="X69" s="48"/>
      <c r="Y69" s="48"/>
      <c r="Z69" s="48"/>
    </row>
    <row r="70" spans="1:26" s="1" customFormat="1" ht="33" hidden="1" customHeight="1">
      <c r="A70" s="22" t="s">
        <v>54</v>
      </c>
      <c r="B70" s="23">
        <v>43290</v>
      </c>
      <c r="C70" s="24">
        <v>197616</v>
      </c>
      <c r="D70" s="24">
        <v>4626</v>
      </c>
      <c r="E70" s="25" t="s">
        <v>24</v>
      </c>
      <c r="F70" s="26" t="s">
        <v>56</v>
      </c>
      <c r="G70" s="23">
        <v>43354</v>
      </c>
      <c r="H70" s="23">
        <v>43381</v>
      </c>
      <c r="I70" s="24" t="s">
        <v>26</v>
      </c>
      <c r="J70" s="216">
        <v>188</v>
      </c>
      <c r="K70" s="35">
        <v>1.66</v>
      </c>
      <c r="L70" s="36">
        <f t="shared" si="23"/>
        <v>312.08</v>
      </c>
      <c r="M70" s="37">
        <v>1.39</v>
      </c>
      <c r="N70" s="35">
        <f t="shared" si="24"/>
        <v>261.32</v>
      </c>
      <c r="O70" s="38">
        <f t="shared" si="25"/>
        <v>0.27</v>
      </c>
      <c r="P70" s="39">
        <f t="shared" si="26"/>
        <v>50.760000000000005</v>
      </c>
      <c r="Q70" s="57">
        <v>312.08</v>
      </c>
      <c r="R70" s="35" t="s">
        <v>27</v>
      </c>
      <c r="S70" s="35">
        <v>0.1</v>
      </c>
      <c r="T70" s="35">
        <f t="shared" si="15"/>
        <v>18.8</v>
      </c>
      <c r="U70" s="53" t="s">
        <v>36</v>
      </c>
      <c r="V70" s="47"/>
      <c r="W70" s="48"/>
      <c r="X70" s="48"/>
      <c r="Y70" s="48"/>
      <c r="Z70" s="48"/>
    </row>
    <row r="71" spans="1:26" s="1" customFormat="1" ht="33" hidden="1" customHeight="1">
      <c r="A71" s="22" t="s">
        <v>54</v>
      </c>
      <c r="B71" s="23">
        <v>43290</v>
      </c>
      <c r="C71" s="24">
        <v>197625</v>
      </c>
      <c r="D71" s="24">
        <v>4627</v>
      </c>
      <c r="E71" s="25" t="s">
        <v>24</v>
      </c>
      <c r="F71" s="26" t="s">
        <v>57</v>
      </c>
      <c r="G71" s="23">
        <v>43354</v>
      </c>
      <c r="H71" s="23">
        <v>43381</v>
      </c>
      <c r="I71" s="24" t="s">
        <v>26</v>
      </c>
      <c r="J71" s="216">
        <v>637</v>
      </c>
      <c r="K71" s="35">
        <v>1.66</v>
      </c>
      <c r="L71" s="36">
        <f t="shared" si="23"/>
        <v>1057.4199999999998</v>
      </c>
      <c r="M71" s="37">
        <v>1.39</v>
      </c>
      <c r="N71" s="35">
        <f t="shared" si="24"/>
        <v>885.43</v>
      </c>
      <c r="O71" s="38">
        <f t="shared" si="25"/>
        <v>0.27</v>
      </c>
      <c r="P71" s="39">
        <f t="shared" si="26"/>
        <v>171.99</v>
      </c>
      <c r="Q71" s="57">
        <v>1057.42</v>
      </c>
      <c r="R71" s="35" t="s">
        <v>27</v>
      </c>
      <c r="S71" s="35">
        <v>0.1</v>
      </c>
      <c r="T71" s="35">
        <f t="shared" ref="T71:T134" si="28">+S71*J71</f>
        <v>63.7</v>
      </c>
      <c r="U71" s="53" t="s">
        <v>36</v>
      </c>
      <c r="V71" s="47"/>
      <c r="W71" s="48"/>
      <c r="X71" s="48"/>
      <c r="Y71" s="48"/>
      <c r="Z71" s="48"/>
    </row>
    <row r="72" spans="1:26" s="1" customFormat="1" ht="33" hidden="1" customHeight="1">
      <c r="A72" s="22" t="s">
        <v>54</v>
      </c>
      <c r="B72" s="23">
        <v>43290</v>
      </c>
      <c r="C72" s="24">
        <v>197634</v>
      </c>
      <c r="D72" s="24">
        <v>4627</v>
      </c>
      <c r="E72" s="25" t="s">
        <v>24</v>
      </c>
      <c r="F72" s="26" t="s">
        <v>57</v>
      </c>
      <c r="G72" s="23">
        <v>43354</v>
      </c>
      <c r="H72" s="23">
        <v>43381</v>
      </c>
      <c r="I72" s="24" t="s">
        <v>26</v>
      </c>
      <c r="J72" s="216">
        <v>743</v>
      </c>
      <c r="K72" s="35">
        <v>1.66</v>
      </c>
      <c r="L72" s="36">
        <f t="shared" si="23"/>
        <v>1233.3799999999999</v>
      </c>
      <c r="M72" s="37">
        <v>1.39</v>
      </c>
      <c r="N72" s="35">
        <f t="shared" si="24"/>
        <v>1032.77</v>
      </c>
      <c r="O72" s="38">
        <f t="shared" si="25"/>
        <v>0.27</v>
      </c>
      <c r="P72" s="39">
        <f t="shared" si="26"/>
        <v>200.61</v>
      </c>
      <c r="Q72" s="57">
        <v>1233.3800000000001</v>
      </c>
      <c r="R72" s="35" t="s">
        <v>27</v>
      </c>
      <c r="S72" s="35">
        <v>0.1</v>
      </c>
      <c r="T72" s="35">
        <f t="shared" si="28"/>
        <v>74.3</v>
      </c>
      <c r="U72" s="53" t="s">
        <v>36</v>
      </c>
      <c r="V72" s="47"/>
      <c r="W72" s="48"/>
      <c r="X72" s="48"/>
      <c r="Y72" s="48"/>
      <c r="Z72" s="48"/>
    </row>
    <row r="73" spans="1:26" s="1" customFormat="1" ht="33" hidden="1" customHeight="1">
      <c r="A73" s="22" t="s">
        <v>54</v>
      </c>
      <c r="B73" s="23">
        <v>43290</v>
      </c>
      <c r="C73" s="24">
        <v>197643</v>
      </c>
      <c r="D73" s="24">
        <v>4627</v>
      </c>
      <c r="E73" s="25" t="s">
        <v>24</v>
      </c>
      <c r="F73" s="26" t="s">
        <v>57</v>
      </c>
      <c r="G73" s="23">
        <v>43354</v>
      </c>
      <c r="H73" s="23">
        <v>43381</v>
      </c>
      <c r="I73" s="24" t="s">
        <v>26</v>
      </c>
      <c r="J73" s="216">
        <v>172</v>
      </c>
      <c r="K73" s="35">
        <v>1.66</v>
      </c>
      <c r="L73" s="36">
        <f t="shared" si="23"/>
        <v>285.52</v>
      </c>
      <c r="M73" s="37">
        <v>1.39</v>
      </c>
      <c r="N73" s="35">
        <f t="shared" si="24"/>
        <v>239.07999999999998</v>
      </c>
      <c r="O73" s="38">
        <f t="shared" si="25"/>
        <v>0.27</v>
      </c>
      <c r="P73" s="39">
        <f t="shared" si="26"/>
        <v>46.440000000000005</v>
      </c>
      <c r="Q73" s="57">
        <v>285.52</v>
      </c>
      <c r="R73" s="35" t="s">
        <v>27</v>
      </c>
      <c r="S73" s="35">
        <v>0.1</v>
      </c>
      <c r="T73" s="35">
        <f t="shared" si="28"/>
        <v>17.2</v>
      </c>
      <c r="U73" s="53" t="s">
        <v>36</v>
      </c>
      <c r="V73" s="47"/>
      <c r="W73" s="48"/>
      <c r="X73" s="48"/>
      <c r="Y73" s="48"/>
      <c r="Z73" s="48"/>
    </row>
    <row r="74" spans="1:26" s="1" customFormat="1" ht="33" hidden="1" customHeight="1">
      <c r="A74" s="22" t="s">
        <v>54</v>
      </c>
      <c r="B74" s="23">
        <v>43290</v>
      </c>
      <c r="C74" s="24">
        <v>197652</v>
      </c>
      <c r="D74" s="24">
        <v>4628</v>
      </c>
      <c r="E74" s="25" t="s">
        <v>24</v>
      </c>
      <c r="F74" s="26" t="s">
        <v>58</v>
      </c>
      <c r="G74" s="23">
        <v>43354</v>
      </c>
      <c r="H74" s="23">
        <v>43381</v>
      </c>
      <c r="I74" s="24" t="s">
        <v>26</v>
      </c>
      <c r="J74" s="216">
        <v>294</v>
      </c>
      <c r="K74" s="35">
        <v>1.66</v>
      </c>
      <c r="L74" s="36">
        <f t="shared" si="23"/>
        <v>488.03999999999996</v>
      </c>
      <c r="M74" s="37">
        <v>1.39</v>
      </c>
      <c r="N74" s="35">
        <f t="shared" si="24"/>
        <v>408.65999999999997</v>
      </c>
      <c r="O74" s="38">
        <f t="shared" si="25"/>
        <v>0.27</v>
      </c>
      <c r="P74" s="39">
        <f t="shared" si="26"/>
        <v>79.38000000000001</v>
      </c>
      <c r="Q74" s="57">
        <v>488.04</v>
      </c>
      <c r="R74" s="35" t="s">
        <v>27</v>
      </c>
      <c r="S74" s="35">
        <v>0.1</v>
      </c>
      <c r="T74" s="35">
        <f t="shared" si="28"/>
        <v>29.400000000000002</v>
      </c>
      <c r="U74" s="53" t="s">
        <v>36</v>
      </c>
      <c r="V74" s="47"/>
      <c r="W74" s="48"/>
      <c r="X74" s="48"/>
      <c r="Y74" s="48"/>
      <c r="Z74" s="48"/>
    </row>
    <row r="75" spans="1:26" s="1" customFormat="1" ht="33" hidden="1" customHeight="1">
      <c r="A75" s="22" t="s">
        <v>54</v>
      </c>
      <c r="B75" s="23">
        <v>43290</v>
      </c>
      <c r="C75" s="24">
        <v>197661</v>
      </c>
      <c r="D75" s="24">
        <v>4628</v>
      </c>
      <c r="E75" s="25" t="s">
        <v>24</v>
      </c>
      <c r="F75" s="26" t="s">
        <v>58</v>
      </c>
      <c r="G75" s="23">
        <v>43354</v>
      </c>
      <c r="H75" s="23">
        <v>43381</v>
      </c>
      <c r="I75" s="24" t="s">
        <v>26</v>
      </c>
      <c r="J75" s="216">
        <v>319</v>
      </c>
      <c r="K75" s="35">
        <v>1.66</v>
      </c>
      <c r="L75" s="36">
        <f t="shared" si="23"/>
        <v>529.54</v>
      </c>
      <c r="M75" s="37">
        <v>1.39</v>
      </c>
      <c r="N75" s="35">
        <f t="shared" si="24"/>
        <v>443.40999999999997</v>
      </c>
      <c r="O75" s="38">
        <f t="shared" si="25"/>
        <v>0.27</v>
      </c>
      <c r="P75" s="39">
        <f t="shared" si="26"/>
        <v>86.13000000000001</v>
      </c>
      <c r="Q75" s="57">
        <v>529.54</v>
      </c>
      <c r="R75" s="35" t="s">
        <v>27</v>
      </c>
      <c r="S75" s="35">
        <v>0.1</v>
      </c>
      <c r="T75" s="35">
        <f t="shared" si="28"/>
        <v>31.900000000000002</v>
      </c>
      <c r="U75" s="53" t="s">
        <v>36</v>
      </c>
      <c r="V75" s="47"/>
      <c r="W75" s="48"/>
      <c r="X75" s="48"/>
      <c r="Y75" s="48"/>
      <c r="Z75" s="48"/>
    </row>
    <row r="76" spans="1:26" s="1" customFormat="1" ht="33" hidden="1" customHeight="1">
      <c r="A76" s="22" t="s">
        <v>54</v>
      </c>
      <c r="B76" s="23">
        <v>43290</v>
      </c>
      <c r="C76" s="24">
        <v>197670</v>
      </c>
      <c r="D76" s="24">
        <v>4628</v>
      </c>
      <c r="E76" s="25" t="s">
        <v>24</v>
      </c>
      <c r="F76" s="26" t="s">
        <v>58</v>
      </c>
      <c r="G76" s="23">
        <v>43354</v>
      </c>
      <c r="H76" s="23">
        <v>43381</v>
      </c>
      <c r="I76" s="24" t="s">
        <v>26</v>
      </c>
      <c r="J76" s="216">
        <v>75</v>
      </c>
      <c r="K76" s="35">
        <v>1.66</v>
      </c>
      <c r="L76" s="36">
        <f t="shared" si="23"/>
        <v>124.5</v>
      </c>
      <c r="M76" s="37">
        <v>1.39</v>
      </c>
      <c r="N76" s="35">
        <f t="shared" si="24"/>
        <v>104.24999999999999</v>
      </c>
      <c r="O76" s="38">
        <f t="shared" si="25"/>
        <v>0.27</v>
      </c>
      <c r="P76" s="39">
        <f t="shared" si="26"/>
        <v>20.25</v>
      </c>
      <c r="Q76" s="57">
        <v>124.5</v>
      </c>
      <c r="R76" s="35" t="s">
        <v>27</v>
      </c>
      <c r="S76" s="35">
        <v>0.1</v>
      </c>
      <c r="T76" s="35">
        <f t="shared" si="28"/>
        <v>7.5</v>
      </c>
      <c r="U76" s="53" t="s">
        <v>36</v>
      </c>
      <c r="V76" s="47"/>
      <c r="W76" s="48"/>
      <c r="X76" s="48"/>
      <c r="Y76" s="48"/>
      <c r="Z76" s="48"/>
    </row>
    <row r="77" spans="1:26" s="1" customFormat="1" ht="33" hidden="1" customHeight="1">
      <c r="A77" s="22" t="s">
        <v>59</v>
      </c>
      <c r="B77" s="23">
        <v>43290</v>
      </c>
      <c r="C77" s="24">
        <v>197680</v>
      </c>
      <c r="D77" s="24">
        <v>4629</v>
      </c>
      <c r="E77" s="25" t="s">
        <v>24</v>
      </c>
      <c r="F77" s="26" t="s">
        <v>60</v>
      </c>
      <c r="G77" s="23">
        <v>43354</v>
      </c>
      <c r="H77" s="23">
        <v>43381</v>
      </c>
      <c r="I77" s="24" t="s">
        <v>26</v>
      </c>
      <c r="J77" s="216">
        <v>1224</v>
      </c>
      <c r="K77" s="35">
        <v>2</v>
      </c>
      <c r="L77" s="36">
        <f t="shared" si="23"/>
        <v>2448</v>
      </c>
      <c r="M77" s="37">
        <v>1.45</v>
      </c>
      <c r="N77" s="35">
        <f t="shared" si="24"/>
        <v>1774.8</v>
      </c>
      <c r="O77" s="38">
        <f t="shared" si="25"/>
        <v>0.55000000000000004</v>
      </c>
      <c r="P77" s="39">
        <f t="shared" si="26"/>
        <v>673.2</v>
      </c>
      <c r="Q77" s="57">
        <v>2448</v>
      </c>
      <c r="R77" s="35" t="s">
        <v>27</v>
      </c>
      <c r="S77" s="35">
        <v>0.1</v>
      </c>
      <c r="T77" s="35">
        <f t="shared" si="28"/>
        <v>122.4</v>
      </c>
      <c r="U77" s="53" t="s">
        <v>36</v>
      </c>
      <c r="V77" s="47"/>
      <c r="W77" s="48"/>
      <c r="X77" s="48"/>
      <c r="Y77" s="48"/>
      <c r="Z77" s="48"/>
    </row>
    <row r="78" spans="1:26" s="1" customFormat="1" ht="33" hidden="1" customHeight="1">
      <c r="A78" s="22" t="s">
        <v>59</v>
      </c>
      <c r="B78" s="23">
        <v>43290</v>
      </c>
      <c r="C78" s="24">
        <v>197699</v>
      </c>
      <c r="D78" s="24">
        <v>4629</v>
      </c>
      <c r="E78" s="25" t="s">
        <v>24</v>
      </c>
      <c r="F78" s="26" t="s">
        <v>60</v>
      </c>
      <c r="G78" s="23">
        <v>43354</v>
      </c>
      <c r="H78" s="23">
        <v>43381</v>
      </c>
      <c r="I78" s="24" t="s">
        <v>26</v>
      </c>
      <c r="J78" s="216">
        <v>642</v>
      </c>
      <c r="K78" s="35">
        <v>2</v>
      </c>
      <c r="L78" s="36">
        <f t="shared" si="23"/>
        <v>1284</v>
      </c>
      <c r="M78" s="37">
        <v>1.45</v>
      </c>
      <c r="N78" s="35">
        <f t="shared" si="24"/>
        <v>930.9</v>
      </c>
      <c r="O78" s="38">
        <f t="shared" si="25"/>
        <v>0.55000000000000004</v>
      </c>
      <c r="P78" s="39">
        <f t="shared" si="26"/>
        <v>353.1</v>
      </c>
      <c r="Q78" s="57">
        <v>1284</v>
      </c>
      <c r="R78" s="35" t="s">
        <v>27</v>
      </c>
      <c r="S78" s="35">
        <v>0.1</v>
      </c>
      <c r="T78" s="35">
        <f t="shared" si="28"/>
        <v>64.2</v>
      </c>
      <c r="U78" s="53" t="s">
        <v>36</v>
      </c>
      <c r="V78" s="47"/>
      <c r="W78" s="48"/>
      <c r="X78" s="48"/>
      <c r="Y78" s="48"/>
      <c r="Z78" s="48"/>
    </row>
    <row r="79" spans="1:26" s="1" customFormat="1" ht="33" hidden="1" customHeight="1">
      <c r="A79" s="22" t="s">
        <v>59</v>
      </c>
      <c r="B79" s="23">
        <v>43290</v>
      </c>
      <c r="C79" s="24">
        <v>197708</v>
      </c>
      <c r="D79" s="24">
        <v>4629</v>
      </c>
      <c r="E79" s="25" t="s">
        <v>24</v>
      </c>
      <c r="F79" s="26" t="s">
        <v>60</v>
      </c>
      <c r="G79" s="23">
        <v>43354</v>
      </c>
      <c r="H79" s="23">
        <v>43381</v>
      </c>
      <c r="I79" s="24" t="s">
        <v>26</v>
      </c>
      <c r="J79" s="216">
        <v>379</v>
      </c>
      <c r="K79" s="35">
        <v>2</v>
      </c>
      <c r="L79" s="36">
        <f t="shared" si="23"/>
        <v>758</v>
      </c>
      <c r="M79" s="37">
        <v>1.45</v>
      </c>
      <c r="N79" s="35">
        <f t="shared" si="24"/>
        <v>549.54999999999995</v>
      </c>
      <c r="O79" s="38">
        <f t="shared" si="25"/>
        <v>0.55000000000000004</v>
      </c>
      <c r="P79" s="39">
        <f t="shared" si="26"/>
        <v>208.45000000000002</v>
      </c>
      <c r="Q79" s="57">
        <v>758</v>
      </c>
      <c r="R79" s="35" t="s">
        <v>27</v>
      </c>
      <c r="S79" s="35">
        <v>0.1</v>
      </c>
      <c r="T79" s="35">
        <f t="shared" si="28"/>
        <v>37.9</v>
      </c>
      <c r="U79" s="53" t="s">
        <v>36</v>
      </c>
      <c r="V79" s="47"/>
      <c r="W79" s="48"/>
      <c r="X79" s="48"/>
      <c r="Y79" s="48"/>
      <c r="Z79" s="48"/>
    </row>
    <row r="80" spans="1:26" s="1" customFormat="1" ht="33" hidden="1" customHeight="1">
      <c r="A80" s="22" t="s">
        <v>59</v>
      </c>
      <c r="B80" s="23">
        <v>43290</v>
      </c>
      <c r="C80" s="24">
        <v>197717</v>
      </c>
      <c r="D80" s="24">
        <v>4630</v>
      </c>
      <c r="E80" s="25" t="s">
        <v>24</v>
      </c>
      <c r="F80" s="26" t="s">
        <v>60</v>
      </c>
      <c r="G80" s="23">
        <v>43354</v>
      </c>
      <c r="H80" s="23">
        <v>43381</v>
      </c>
      <c r="I80" s="24" t="s">
        <v>26</v>
      </c>
      <c r="J80" s="216">
        <v>792</v>
      </c>
      <c r="K80" s="35">
        <v>2</v>
      </c>
      <c r="L80" s="36">
        <f t="shared" si="23"/>
        <v>1584</v>
      </c>
      <c r="M80" s="37">
        <v>1.48</v>
      </c>
      <c r="N80" s="35">
        <f t="shared" si="24"/>
        <v>1172.1600000000001</v>
      </c>
      <c r="O80" s="38">
        <f t="shared" si="25"/>
        <v>0.52</v>
      </c>
      <c r="P80" s="39">
        <f t="shared" si="26"/>
        <v>411.84000000000003</v>
      </c>
      <c r="Q80" s="57">
        <v>1584</v>
      </c>
      <c r="R80" s="35" t="s">
        <v>27</v>
      </c>
      <c r="S80" s="35">
        <v>0.1</v>
      </c>
      <c r="T80" s="35">
        <f t="shared" si="28"/>
        <v>79.2</v>
      </c>
      <c r="U80" s="53" t="s">
        <v>36</v>
      </c>
      <c r="V80" s="47"/>
      <c r="W80" s="48"/>
      <c r="X80" s="48"/>
      <c r="Y80" s="48"/>
      <c r="Z80" s="48"/>
    </row>
    <row r="81" spans="1:26" s="1" customFormat="1" ht="33" hidden="1" customHeight="1">
      <c r="A81" s="22" t="s">
        <v>59</v>
      </c>
      <c r="B81" s="23">
        <v>43290</v>
      </c>
      <c r="C81" s="24">
        <v>197726</v>
      </c>
      <c r="D81" s="24">
        <v>4630</v>
      </c>
      <c r="E81" s="25" t="s">
        <v>24</v>
      </c>
      <c r="F81" s="26" t="s">
        <v>60</v>
      </c>
      <c r="G81" s="23">
        <v>43354</v>
      </c>
      <c r="H81" s="23">
        <v>43381</v>
      </c>
      <c r="I81" s="24" t="s">
        <v>26</v>
      </c>
      <c r="J81" s="216">
        <v>432</v>
      </c>
      <c r="K81" s="35">
        <v>2</v>
      </c>
      <c r="L81" s="36">
        <f t="shared" si="23"/>
        <v>864</v>
      </c>
      <c r="M81" s="37">
        <v>1.48</v>
      </c>
      <c r="N81" s="35">
        <f t="shared" si="24"/>
        <v>639.36</v>
      </c>
      <c r="O81" s="38">
        <f t="shared" si="25"/>
        <v>0.52</v>
      </c>
      <c r="P81" s="39">
        <f t="shared" si="26"/>
        <v>224.64000000000001</v>
      </c>
      <c r="Q81" s="57">
        <v>864</v>
      </c>
      <c r="R81" s="35" t="s">
        <v>27</v>
      </c>
      <c r="S81" s="35">
        <v>0.1</v>
      </c>
      <c r="T81" s="35">
        <f t="shared" si="28"/>
        <v>43.2</v>
      </c>
      <c r="U81" s="53" t="s">
        <v>36</v>
      </c>
      <c r="V81" s="47"/>
      <c r="W81" s="48"/>
      <c r="X81" s="48"/>
      <c r="Y81" s="48"/>
      <c r="Z81" s="48"/>
    </row>
    <row r="82" spans="1:26" s="1" customFormat="1" ht="33" hidden="1" customHeight="1">
      <c r="A82" s="22" t="s">
        <v>59</v>
      </c>
      <c r="B82" s="23">
        <v>43290</v>
      </c>
      <c r="C82" s="24">
        <v>197735</v>
      </c>
      <c r="D82" s="24">
        <v>4630</v>
      </c>
      <c r="E82" s="25" t="s">
        <v>24</v>
      </c>
      <c r="F82" s="26" t="s">
        <v>60</v>
      </c>
      <c r="G82" s="23">
        <v>43354</v>
      </c>
      <c r="H82" s="23">
        <v>43381</v>
      </c>
      <c r="I82" s="24" t="s">
        <v>26</v>
      </c>
      <c r="J82" s="216">
        <v>249</v>
      </c>
      <c r="K82" s="35">
        <v>2</v>
      </c>
      <c r="L82" s="36">
        <f t="shared" ref="L82:L86" si="29">+K82*J82</f>
        <v>498</v>
      </c>
      <c r="M82" s="37">
        <v>1.48</v>
      </c>
      <c r="N82" s="35">
        <f t="shared" ref="N82:N86" si="30">+M82*J82</f>
        <v>368.52</v>
      </c>
      <c r="O82" s="38">
        <f t="shared" si="25"/>
        <v>0.52</v>
      </c>
      <c r="P82" s="39">
        <f t="shared" ref="P82:P86" si="31">+O82*J82</f>
        <v>129.48000000000002</v>
      </c>
      <c r="Q82" s="57">
        <v>498</v>
      </c>
      <c r="R82" s="35" t="s">
        <v>27</v>
      </c>
      <c r="S82" s="35">
        <v>0.1</v>
      </c>
      <c r="T82" s="35">
        <f t="shared" si="28"/>
        <v>24.900000000000002</v>
      </c>
      <c r="U82" s="53" t="s">
        <v>36</v>
      </c>
      <c r="V82" s="47"/>
      <c r="W82" s="48"/>
      <c r="X82" s="48"/>
      <c r="Y82" s="48"/>
      <c r="Z82" s="48"/>
    </row>
    <row r="83" spans="1:26" s="1" customFormat="1" ht="33" hidden="1" customHeight="1">
      <c r="A83" s="22" t="s">
        <v>59</v>
      </c>
      <c r="B83" s="23">
        <v>43290</v>
      </c>
      <c r="C83" s="24">
        <v>197744</v>
      </c>
      <c r="D83" s="24">
        <v>4631</v>
      </c>
      <c r="E83" s="25" t="s">
        <v>24</v>
      </c>
      <c r="F83" s="26" t="s">
        <v>60</v>
      </c>
      <c r="G83" s="23">
        <v>43354</v>
      </c>
      <c r="H83" s="23">
        <v>43381</v>
      </c>
      <c r="I83" s="24" t="s">
        <v>26</v>
      </c>
      <c r="J83" s="216">
        <v>792</v>
      </c>
      <c r="K83" s="35">
        <v>2</v>
      </c>
      <c r="L83" s="36">
        <f t="shared" si="29"/>
        <v>1584</v>
      </c>
      <c r="M83" s="37">
        <v>1.48</v>
      </c>
      <c r="N83" s="35">
        <f t="shared" si="30"/>
        <v>1172.1600000000001</v>
      </c>
      <c r="O83" s="38">
        <f t="shared" si="25"/>
        <v>0.52</v>
      </c>
      <c r="P83" s="39">
        <f t="shared" si="31"/>
        <v>411.84000000000003</v>
      </c>
      <c r="Q83" s="57">
        <v>1584</v>
      </c>
      <c r="R83" s="35" t="s">
        <v>27</v>
      </c>
      <c r="S83" s="35">
        <v>0.1</v>
      </c>
      <c r="T83" s="35">
        <f t="shared" si="28"/>
        <v>79.2</v>
      </c>
      <c r="U83" s="53" t="s">
        <v>36</v>
      </c>
      <c r="V83" s="47"/>
      <c r="W83" s="48"/>
      <c r="X83" s="48"/>
      <c r="Y83" s="48"/>
      <c r="Z83" s="48"/>
    </row>
    <row r="84" spans="1:26" s="1" customFormat="1" ht="33" hidden="1" customHeight="1">
      <c r="A84" s="22" t="s">
        <v>59</v>
      </c>
      <c r="B84" s="23">
        <v>43290</v>
      </c>
      <c r="C84" s="24">
        <v>197753</v>
      </c>
      <c r="D84" s="24">
        <v>4631</v>
      </c>
      <c r="E84" s="25" t="s">
        <v>24</v>
      </c>
      <c r="F84" s="26" t="s">
        <v>60</v>
      </c>
      <c r="G84" s="23">
        <v>43354</v>
      </c>
      <c r="H84" s="23">
        <v>43381</v>
      </c>
      <c r="I84" s="24" t="s">
        <v>26</v>
      </c>
      <c r="J84" s="216">
        <v>432</v>
      </c>
      <c r="K84" s="35">
        <v>2</v>
      </c>
      <c r="L84" s="36">
        <f t="shared" si="29"/>
        <v>864</v>
      </c>
      <c r="M84" s="37">
        <v>1.48</v>
      </c>
      <c r="N84" s="35">
        <f t="shared" si="30"/>
        <v>639.36</v>
      </c>
      <c r="O84" s="38">
        <f t="shared" si="25"/>
        <v>0.52</v>
      </c>
      <c r="P84" s="39">
        <f t="shared" si="31"/>
        <v>224.64000000000001</v>
      </c>
      <c r="Q84" s="57">
        <v>864</v>
      </c>
      <c r="R84" s="35" t="s">
        <v>27</v>
      </c>
      <c r="S84" s="35">
        <v>0.1</v>
      </c>
      <c r="T84" s="35">
        <f t="shared" si="28"/>
        <v>43.2</v>
      </c>
      <c r="U84" s="53" t="s">
        <v>36</v>
      </c>
      <c r="V84" s="47"/>
      <c r="W84" s="48"/>
      <c r="X84" s="48"/>
      <c r="Y84" s="48"/>
      <c r="Z84" s="48"/>
    </row>
    <row r="85" spans="1:26" s="1" customFormat="1" ht="33" hidden="1" customHeight="1">
      <c r="A85" s="22" t="s">
        <v>59</v>
      </c>
      <c r="B85" s="23">
        <v>43290</v>
      </c>
      <c r="C85" s="24">
        <v>197762</v>
      </c>
      <c r="D85" s="24">
        <v>4631</v>
      </c>
      <c r="E85" s="25" t="s">
        <v>24</v>
      </c>
      <c r="F85" s="26" t="s">
        <v>60</v>
      </c>
      <c r="G85" s="23">
        <v>43354</v>
      </c>
      <c r="H85" s="23">
        <v>43381</v>
      </c>
      <c r="I85" s="24" t="s">
        <v>26</v>
      </c>
      <c r="J85" s="216">
        <v>249</v>
      </c>
      <c r="K85" s="35">
        <v>2</v>
      </c>
      <c r="L85" s="36">
        <f t="shared" si="29"/>
        <v>498</v>
      </c>
      <c r="M85" s="37">
        <v>1.48</v>
      </c>
      <c r="N85" s="35">
        <f t="shared" si="30"/>
        <v>368.52</v>
      </c>
      <c r="O85" s="38">
        <f t="shared" si="25"/>
        <v>0.52</v>
      </c>
      <c r="P85" s="39">
        <f t="shared" si="31"/>
        <v>129.48000000000002</v>
      </c>
      <c r="Q85" s="57">
        <v>498</v>
      </c>
      <c r="R85" s="35" t="s">
        <v>27</v>
      </c>
      <c r="S85" s="35">
        <v>0.1</v>
      </c>
      <c r="T85" s="35">
        <f t="shared" si="28"/>
        <v>24.900000000000002</v>
      </c>
      <c r="U85" s="53" t="s">
        <v>36</v>
      </c>
      <c r="V85" s="47"/>
      <c r="W85" s="48"/>
      <c r="X85" s="48"/>
      <c r="Y85" s="48"/>
      <c r="Z85" s="48"/>
    </row>
    <row r="86" spans="1:26" s="1" customFormat="1" ht="33" hidden="1" customHeight="1">
      <c r="A86" s="22" t="s">
        <v>34</v>
      </c>
      <c r="B86" s="23">
        <v>43290</v>
      </c>
      <c r="C86" s="24">
        <v>207983</v>
      </c>
      <c r="D86" s="24">
        <v>4578</v>
      </c>
      <c r="E86" s="25" t="s">
        <v>24</v>
      </c>
      <c r="F86" s="26" t="s">
        <v>44</v>
      </c>
      <c r="G86" s="23">
        <v>43354</v>
      </c>
      <c r="H86" s="23">
        <v>43381</v>
      </c>
      <c r="I86" s="24" t="s">
        <v>26</v>
      </c>
      <c r="J86" s="216">
        <v>425</v>
      </c>
      <c r="K86" s="35">
        <v>1.41</v>
      </c>
      <c r="L86" s="36">
        <f t="shared" si="29"/>
        <v>599.25</v>
      </c>
      <c r="M86" s="37">
        <v>1.25</v>
      </c>
      <c r="N86" s="35">
        <f t="shared" si="30"/>
        <v>531.25</v>
      </c>
      <c r="O86" s="38">
        <f t="shared" si="25"/>
        <v>0.15999999999999992</v>
      </c>
      <c r="P86" s="39">
        <f t="shared" si="31"/>
        <v>67.999999999999972</v>
      </c>
      <c r="Q86" s="57">
        <v>599.25</v>
      </c>
      <c r="R86" s="35" t="s">
        <v>27</v>
      </c>
      <c r="S86" s="35">
        <f>0.04+0.02</f>
        <v>0.06</v>
      </c>
      <c r="T86" s="35">
        <f t="shared" si="28"/>
        <v>25.5</v>
      </c>
      <c r="U86" s="53" t="s">
        <v>36</v>
      </c>
      <c r="V86" s="47"/>
      <c r="W86" s="48"/>
      <c r="X86" s="48"/>
      <c r="Y86" s="48"/>
      <c r="Z86" s="48"/>
    </row>
    <row r="87" spans="1:26" s="1" customFormat="1" ht="33" hidden="1" customHeight="1">
      <c r="A87" s="22" t="s">
        <v>61</v>
      </c>
      <c r="B87" s="23">
        <v>43306</v>
      </c>
      <c r="C87" s="24">
        <v>200247</v>
      </c>
      <c r="D87" s="24">
        <v>1604</v>
      </c>
      <c r="E87" s="25" t="s">
        <v>24</v>
      </c>
      <c r="F87" s="26" t="s">
        <v>31</v>
      </c>
      <c r="G87" s="23">
        <v>43375</v>
      </c>
      <c r="H87" s="23">
        <v>43399</v>
      </c>
      <c r="I87" s="24" t="s">
        <v>26</v>
      </c>
      <c r="J87" s="216">
        <v>1127</v>
      </c>
      <c r="K87" s="35">
        <v>1.32</v>
      </c>
      <c r="L87" s="36">
        <f t="shared" ref="L87" si="32">+K87*J87</f>
        <v>1487.64</v>
      </c>
      <c r="M87" s="37">
        <v>1.1499999999999999</v>
      </c>
      <c r="N87" s="35">
        <f t="shared" ref="N87" si="33">+M87*J87</f>
        <v>1296.05</v>
      </c>
      <c r="O87" s="38">
        <f t="shared" ref="O87" si="34">+K87-M87</f>
        <v>0.17000000000000015</v>
      </c>
      <c r="P87" s="39">
        <f t="shared" ref="P87" si="35">+O87*J87</f>
        <v>191.59000000000017</v>
      </c>
      <c r="Q87" s="57">
        <v>1487.64</v>
      </c>
      <c r="R87" s="35" t="s">
        <v>27</v>
      </c>
      <c r="S87" s="35">
        <f t="shared" ref="S87:S104" si="36">0.03+0.02</f>
        <v>0.05</v>
      </c>
      <c r="T87" s="35">
        <f t="shared" si="28"/>
        <v>56.35</v>
      </c>
      <c r="U87" s="53"/>
      <c r="V87" s="47"/>
      <c r="W87" s="48"/>
      <c r="X87" s="48"/>
      <c r="Y87" s="48"/>
      <c r="Z87" s="48"/>
    </row>
    <row r="88" spans="1:26" s="1" customFormat="1" ht="33" hidden="1" customHeight="1">
      <c r="A88" s="22" t="s">
        <v>61</v>
      </c>
      <c r="B88" s="23">
        <v>43306</v>
      </c>
      <c r="C88" s="24">
        <v>200265</v>
      </c>
      <c r="D88" s="24">
        <v>1605</v>
      </c>
      <c r="E88" s="25" t="s">
        <v>24</v>
      </c>
      <c r="F88" s="26" t="s">
        <v>32</v>
      </c>
      <c r="G88" s="23">
        <v>43375</v>
      </c>
      <c r="H88" s="23">
        <v>43399</v>
      </c>
      <c r="I88" s="24" t="s">
        <v>26</v>
      </c>
      <c r="J88" s="216">
        <v>936</v>
      </c>
      <c r="K88" s="35">
        <v>1.32</v>
      </c>
      <c r="L88" s="36">
        <f t="shared" ref="L88" si="37">+K88*J88</f>
        <v>1235.52</v>
      </c>
      <c r="M88" s="37">
        <v>1.1499999999999999</v>
      </c>
      <c r="N88" s="35">
        <f t="shared" ref="N88" si="38">+M88*J88</f>
        <v>1076.3999999999999</v>
      </c>
      <c r="O88" s="38">
        <f t="shared" ref="O88" si="39">+K88-M88</f>
        <v>0.17000000000000015</v>
      </c>
      <c r="P88" s="39">
        <f t="shared" ref="P88" si="40">+O88*J88</f>
        <v>159.12000000000015</v>
      </c>
      <c r="Q88" s="57">
        <v>1235.52</v>
      </c>
      <c r="R88" s="35" t="s">
        <v>27</v>
      </c>
      <c r="S88" s="35">
        <f t="shared" si="36"/>
        <v>0.05</v>
      </c>
      <c r="T88" s="35">
        <f t="shared" si="28"/>
        <v>46.800000000000004</v>
      </c>
      <c r="U88" s="53"/>
      <c r="V88" s="47"/>
      <c r="W88" s="48"/>
      <c r="X88" s="48"/>
      <c r="Y88" s="48"/>
      <c r="Z88" s="48"/>
    </row>
    <row r="89" spans="1:26" s="1" customFormat="1" ht="33" hidden="1" customHeight="1">
      <c r="A89" s="22" t="s">
        <v>61</v>
      </c>
      <c r="B89" s="23">
        <v>43306</v>
      </c>
      <c r="C89" s="24">
        <v>200283</v>
      </c>
      <c r="D89" s="24">
        <v>1603</v>
      </c>
      <c r="E89" s="25" t="s">
        <v>24</v>
      </c>
      <c r="F89" s="26" t="s">
        <v>33</v>
      </c>
      <c r="G89" s="23">
        <v>43375</v>
      </c>
      <c r="H89" s="23">
        <v>43399</v>
      </c>
      <c r="I89" s="24" t="s">
        <v>26</v>
      </c>
      <c r="J89" s="216">
        <v>1314</v>
      </c>
      <c r="K89" s="35">
        <v>1.41</v>
      </c>
      <c r="L89" s="36">
        <f t="shared" ref="L89:L92" si="41">+K89*J89</f>
        <v>1852.7399999999998</v>
      </c>
      <c r="M89" s="37">
        <v>1.24</v>
      </c>
      <c r="N89" s="35">
        <f t="shared" ref="N89:N92" si="42">+M89*J89</f>
        <v>1629.36</v>
      </c>
      <c r="O89" s="38">
        <f t="shared" ref="O89:O92" si="43">+K89-M89</f>
        <v>0.16999999999999993</v>
      </c>
      <c r="P89" s="39">
        <f t="shared" ref="P89:P92" si="44">+O89*J89</f>
        <v>223.37999999999991</v>
      </c>
      <c r="Q89" s="57">
        <v>1852.74</v>
      </c>
      <c r="R89" s="35" t="s">
        <v>27</v>
      </c>
      <c r="S89" s="35">
        <f t="shared" si="36"/>
        <v>0.05</v>
      </c>
      <c r="T89" s="35">
        <f t="shared" si="28"/>
        <v>65.7</v>
      </c>
      <c r="U89" s="53"/>
      <c r="V89" s="47"/>
      <c r="W89" s="48"/>
      <c r="X89" s="48"/>
      <c r="Y89" s="48"/>
      <c r="Z89" s="48"/>
    </row>
    <row r="90" spans="1:26" s="1" customFormat="1" ht="33" hidden="1" customHeight="1">
      <c r="A90" s="22" t="s">
        <v>61</v>
      </c>
      <c r="B90" s="23">
        <v>43306</v>
      </c>
      <c r="C90" s="24">
        <v>200339</v>
      </c>
      <c r="D90" s="24">
        <v>1604</v>
      </c>
      <c r="E90" s="25" t="s">
        <v>24</v>
      </c>
      <c r="F90" s="26" t="s">
        <v>31</v>
      </c>
      <c r="G90" s="23">
        <v>43375</v>
      </c>
      <c r="H90" s="23">
        <v>43399</v>
      </c>
      <c r="I90" s="24" t="s">
        <v>26</v>
      </c>
      <c r="J90" s="216">
        <v>498</v>
      </c>
      <c r="K90" s="35">
        <v>1.32</v>
      </c>
      <c r="L90" s="36">
        <f t="shared" si="41"/>
        <v>657.36</v>
      </c>
      <c r="M90" s="37">
        <v>1.1499999999999999</v>
      </c>
      <c r="N90" s="35">
        <f t="shared" si="42"/>
        <v>572.69999999999993</v>
      </c>
      <c r="O90" s="38">
        <f t="shared" si="43"/>
        <v>0.17000000000000015</v>
      </c>
      <c r="P90" s="39">
        <f t="shared" si="44"/>
        <v>84.660000000000082</v>
      </c>
      <c r="Q90" s="57">
        <v>657.36</v>
      </c>
      <c r="R90" s="35" t="s">
        <v>27</v>
      </c>
      <c r="S90" s="35">
        <f t="shared" si="36"/>
        <v>0.05</v>
      </c>
      <c r="T90" s="35">
        <f t="shared" si="28"/>
        <v>24.900000000000002</v>
      </c>
      <c r="U90" s="53"/>
      <c r="V90" s="47"/>
      <c r="W90" s="48"/>
      <c r="X90" s="48"/>
      <c r="Y90" s="48"/>
      <c r="Z90" s="48"/>
    </row>
    <row r="91" spans="1:26" s="1" customFormat="1" ht="33" hidden="1" customHeight="1">
      <c r="A91" s="22" t="s">
        <v>61</v>
      </c>
      <c r="B91" s="23">
        <v>43306</v>
      </c>
      <c r="C91" s="24">
        <v>200366</v>
      </c>
      <c r="D91" s="24">
        <v>1605</v>
      </c>
      <c r="E91" s="25" t="s">
        <v>24</v>
      </c>
      <c r="F91" s="26" t="s">
        <v>32</v>
      </c>
      <c r="G91" s="23">
        <v>43375</v>
      </c>
      <c r="H91" s="23">
        <v>43399</v>
      </c>
      <c r="I91" s="24" t="s">
        <v>26</v>
      </c>
      <c r="J91" s="216">
        <v>554</v>
      </c>
      <c r="K91" s="35">
        <v>1.32</v>
      </c>
      <c r="L91" s="36">
        <f t="shared" si="41"/>
        <v>731.28000000000009</v>
      </c>
      <c r="M91" s="37">
        <v>1.1499999999999999</v>
      </c>
      <c r="N91" s="35">
        <f t="shared" si="42"/>
        <v>637.09999999999991</v>
      </c>
      <c r="O91" s="38">
        <f t="shared" si="43"/>
        <v>0.17000000000000015</v>
      </c>
      <c r="P91" s="39">
        <f t="shared" si="44"/>
        <v>94.180000000000078</v>
      </c>
      <c r="Q91" s="57">
        <v>731.28</v>
      </c>
      <c r="R91" s="35" t="s">
        <v>27</v>
      </c>
      <c r="S91" s="35">
        <f t="shared" si="36"/>
        <v>0.05</v>
      </c>
      <c r="T91" s="35">
        <f t="shared" si="28"/>
        <v>27.700000000000003</v>
      </c>
      <c r="U91" s="53"/>
      <c r="V91" s="47"/>
      <c r="W91" s="48"/>
      <c r="X91" s="48"/>
      <c r="Y91" s="48"/>
      <c r="Z91" s="48"/>
    </row>
    <row r="92" spans="1:26" s="1" customFormat="1" ht="33" hidden="1" customHeight="1">
      <c r="A92" s="22" t="s">
        <v>61</v>
      </c>
      <c r="B92" s="23">
        <v>43306</v>
      </c>
      <c r="C92" s="24">
        <v>200393</v>
      </c>
      <c r="D92" s="24">
        <v>1603</v>
      </c>
      <c r="E92" s="25" t="s">
        <v>24</v>
      </c>
      <c r="F92" s="26" t="s">
        <v>33</v>
      </c>
      <c r="G92" s="23">
        <v>43375</v>
      </c>
      <c r="H92" s="23">
        <v>43399</v>
      </c>
      <c r="I92" s="24" t="s">
        <v>26</v>
      </c>
      <c r="J92" s="216">
        <v>683</v>
      </c>
      <c r="K92" s="35">
        <v>1.41</v>
      </c>
      <c r="L92" s="36">
        <f t="shared" si="41"/>
        <v>963.03</v>
      </c>
      <c r="M92" s="37">
        <v>1.24</v>
      </c>
      <c r="N92" s="35">
        <f t="shared" si="42"/>
        <v>846.92</v>
      </c>
      <c r="O92" s="38">
        <f t="shared" si="43"/>
        <v>0.16999999999999993</v>
      </c>
      <c r="P92" s="39">
        <f t="shared" si="44"/>
        <v>116.10999999999996</v>
      </c>
      <c r="Q92" s="57">
        <v>963.03</v>
      </c>
      <c r="R92" s="35" t="s">
        <v>27</v>
      </c>
      <c r="S92" s="35">
        <f t="shared" si="36"/>
        <v>0.05</v>
      </c>
      <c r="T92" s="35">
        <f t="shared" si="28"/>
        <v>34.15</v>
      </c>
      <c r="U92" s="53"/>
      <c r="V92" s="47"/>
      <c r="W92" s="48"/>
      <c r="X92" s="48"/>
      <c r="Y92" s="48"/>
      <c r="Z92" s="48"/>
    </row>
    <row r="93" spans="1:26" s="1" customFormat="1" ht="33" hidden="1" customHeight="1">
      <c r="A93" s="22" t="s">
        <v>62</v>
      </c>
      <c r="B93" s="23">
        <v>43342</v>
      </c>
      <c r="C93" s="24">
        <v>211081</v>
      </c>
      <c r="D93" s="24">
        <v>1604</v>
      </c>
      <c r="E93" s="25" t="s">
        <v>24</v>
      </c>
      <c r="F93" s="26" t="s">
        <v>31</v>
      </c>
      <c r="G93" s="23">
        <v>43402</v>
      </c>
      <c r="H93" s="23">
        <v>43430</v>
      </c>
      <c r="I93" s="24" t="s">
        <v>26</v>
      </c>
      <c r="J93" s="216">
        <v>1717</v>
      </c>
      <c r="K93" s="35">
        <v>1.32</v>
      </c>
      <c r="L93" s="36">
        <f t="shared" ref="L93" si="45">+K93*J93</f>
        <v>2266.44</v>
      </c>
      <c r="M93" s="37">
        <v>1.1499999999999999</v>
      </c>
      <c r="N93" s="35">
        <f t="shared" ref="N93" si="46">+M93*J93</f>
        <v>1974.55</v>
      </c>
      <c r="O93" s="38">
        <f t="shared" ref="O93" si="47">+K93-M93</f>
        <v>0.17000000000000015</v>
      </c>
      <c r="P93" s="39">
        <f t="shared" ref="P93" si="48">+O93*J93</f>
        <v>291.89000000000027</v>
      </c>
      <c r="Q93" s="57">
        <f>SUM(L93)</f>
        <v>2266.44</v>
      </c>
      <c r="R93" s="35" t="s">
        <v>27</v>
      </c>
      <c r="S93" s="35">
        <f t="shared" si="36"/>
        <v>0.05</v>
      </c>
      <c r="T93" s="35">
        <f t="shared" si="28"/>
        <v>85.850000000000009</v>
      </c>
      <c r="U93" s="53" t="s">
        <v>63</v>
      </c>
      <c r="V93" s="47"/>
      <c r="W93" s="48"/>
      <c r="X93" s="48"/>
      <c r="Y93" s="48"/>
      <c r="Z93" s="48"/>
    </row>
    <row r="94" spans="1:26" s="1" customFormat="1" ht="33" hidden="1" customHeight="1">
      <c r="A94" s="22" t="s">
        <v>62</v>
      </c>
      <c r="B94" s="23">
        <v>43342</v>
      </c>
      <c r="C94" s="24">
        <v>211090</v>
      </c>
      <c r="D94" s="24">
        <v>1604</v>
      </c>
      <c r="E94" s="25" t="s">
        <v>24</v>
      </c>
      <c r="F94" s="26" t="s">
        <v>31</v>
      </c>
      <c r="G94" s="23">
        <v>43402</v>
      </c>
      <c r="H94" s="23">
        <v>43430</v>
      </c>
      <c r="I94" s="24" t="s">
        <v>26</v>
      </c>
      <c r="J94" s="216">
        <v>1717</v>
      </c>
      <c r="K94" s="35">
        <v>1.32</v>
      </c>
      <c r="L94" s="36">
        <f t="shared" ref="L94:L103" si="49">+K94*J94</f>
        <v>2266.44</v>
      </c>
      <c r="M94" s="37">
        <v>1.1499999999999999</v>
      </c>
      <c r="N94" s="35">
        <f t="shared" ref="N94:N103" si="50">+M94*J94</f>
        <v>1974.55</v>
      </c>
      <c r="O94" s="38">
        <f t="shared" ref="O94:O103" si="51">+K94-M94</f>
        <v>0.17000000000000015</v>
      </c>
      <c r="P94" s="39">
        <f t="shared" ref="P94:P103" si="52">+O94*J94</f>
        <v>291.89000000000027</v>
      </c>
      <c r="Q94" s="57">
        <v>2266.44</v>
      </c>
      <c r="R94" s="35" t="s">
        <v>27</v>
      </c>
      <c r="S94" s="35">
        <f t="shared" si="36"/>
        <v>0.05</v>
      </c>
      <c r="T94" s="35">
        <f t="shared" si="28"/>
        <v>85.850000000000009</v>
      </c>
      <c r="U94" s="53"/>
      <c r="V94" s="47"/>
      <c r="W94" s="48"/>
      <c r="X94" s="48"/>
      <c r="Y94" s="48"/>
      <c r="Z94" s="48"/>
    </row>
    <row r="95" spans="1:26" s="1" customFormat="1" ht="33" hidden="1" customHeight="1">
      <c r="A95" s="22" t="s">
        <v>62</v>
      </c>
      <c r="B95" s="23">
        <v>43342</v>
      </c>
      <c r="C95" s="24">
        <v>211100</v>
      </c>
      <c r="D95" s="24">
        <v>1605</v>
      </c>
      <c r="E95" s="25" t="s">
        <v>24</v>
      </c>
      <c r="F95" s="26" t="s">
        <v>32</v>
      </c>
      <c r="G95" s="23">
        <v>43402</v>
      </c>
      <c r="H95" s="23">
        <v>43430</v>
      </c>
      <c r="I95" s="24" t="s">
        <v>26</v>
      </c>
      <c r="J95" s="216">
        <v>1701</v>
      </c>
      <c r="K95" s="35">
        <v>1.32</v>
      </c>
      <c r="L95" s="36">
        <f t="shared" si="49"/>
        <v>2245.3200000000002</v>
      </c>
      <c r="M95" s="37">
        <v>1.1499999999999999</v>
      </c>
      <c r="N95" s="35">
        <f t="shared" si="50"/>
        <v>1956.1499999999999</v>
      </c>
      <c r="O95" s="38">
        <f t="shared" si="51"/>
        <v>0.17000000000000015</v>
      </c>
      <c r="P95" s="39">
        <f t="shared" si="52"/>
        <v>289.17000000000024</v>
      </c>
      <c r="Q95" s="57">
        <f>SUM(L95)</f>
        <v>2245.3200000000002</v>
      </c>
      <c r="R95" s="35" t="s">
        <v>27</v>
      </c>
      <c r="S95" s="35">
        <f t="shared" si="36"/>
        <v>0.05</v>
      </c>
      <c r="T95" s="35">
        <f t="shared" si="28"/>
        <v>85.050000000000011</v>
      </c>
      <c r="U95" s="53" t="s">
        <v>63</v>
      </c>
      <c r="V95" s="47"/>
      <c r="W95" s="48"/>
      <c r="X95" s="48"/>
      <c r="Y95" s="48"/>
      <c r="Z95" s="48"/>
    </row>
    <row r="96" spans="1:26" s="1" customFormat="1" ht="33" hidden="1" customHeight="1">
      <c r="A96" s="22" t="s">
        <v>62</v>
      </c>
      <c r="B96" s="23">
        <v>43342</v>
      </c>
      <c r="C96" s="24">
        <v>211119</v>
      </c>
      <c r="D96" s="24">
        <v>1605</v>
      </c>
      <c r="E96" s="25" t="s">
        <v>24</v>
      </c>
      <c r="F96" s="26" t="s">
        <v>32</v>
      </c>
      <c r="G96" s="23">
        <v>43402</v>
      </c>
      <c r="H96" s="23">
        <v>43430</v>
      </c>
      <c r="I96" s="24" t="s">
        <v>26</v>
      </c>
      <c r="J96" s="216">
        <v>1701</v>
      </c>
      <c r="K96" s="35">
        <v>1.32</v>
      </c>
      <c r="L96" s="36">
        <f t="shared" si="49"/>
        <v>2245.3200000000002</v>
      </c>
      <c r="M96" s="37">
        <v>1.1499999999999999</v>
      </c>
      <c r="N96" s="35">
        <f t="shared" si="50"/>
        <v>1956.1499999999999</v>
      </c>
      <c r="O96" s="38">
        <f t="shared" si="51"/>
        <v>0.17000000000000015</v>
      </c>
      <c r="P96" s="39">
        <f t="shared" si="52"/>
        <v>289.17000000000024</v>
      </c>
      <c r="Q96" s="57">
        <v>2245.3200000000002</v>
      </c>
      <c r="R96" s="35" t="s">
        <v>27</v>
      </c>
      <c r="S96" s="35">
        <f t="shared" si="36"/>
        <v>0.05</v>
      </c>
      <c r="T96" s="35">
        <f t="shared" si="28"/>
        <v>85.050000000000011</v>
      </c>
      <c r="U96" s="53"/>
      <c r="V96" s="47"/>
      <c r="W96" s="48"/>
      <c r="X96" s="48"/>
      <c r="Y96" s="48"/>
      <c r="Z96" s="48"/>
    </row>
    <row r="97" spans="1:26" s="1" customFormat="1" ht="33" hidden="1" customHeight="1">
      <c r="A97" s="22" t="s">
        <v>62</v>
      </c>
      <c r="B97" s="23">
        <v>43342</v>
      </c>
      <c r="C97" s="24">
        <v>211128</v>
      </c>
      <c r="D97" s="24">
        <v>1603</v>
      </c>
      <c r="E97" s="25" t="s">
        <v>24</v>
      </c>
      <c r="F97" s="26" t="s">
        <v>33</v>
      </c>
      <c r="G97" s="23">
        <v>43402</v>
      </c>
      <c r="H97" s="23">
        <v>43430</v>
      </c>
      <c r="I97" s="24" t="s">
        <v>26</v>
      </c>
      <c r="J97" s="216">
        <v>2682</v>
      </c>
      <c r="K97" s="35">
        <v>1.41</v>
      </c>
      <c r="L97" s="36">
        <f t="shared" ref="L97:L98" si="53">+K97*J97</f>
        <v>3781.62</v>
      </c>
      <c r="M97" s="37">
        <v>1.24</v>
      </c>
      <c r="N97" s="35">
        <f t="shared" ref="N97:N98" si="54">+M97*J97</f>
        <v>3325.68</v>
      </c>
      <c r="O97" s="38">
        <f t="shared" ref="O97:O98" si="55">+K97-M97</f>
        <v>0.16999999999999993</v>
      </c>
      <c r="P97" s="39">
        <f t="shared" ref="P97:P98" si="56">+O97*J97</f>
        <v>455.93999999999983</v>
      </c>
      <c r="Q97" s="57">
        <f>SUM(L97)</f>
        <v>3781.62</v>
      </c>
      <c r="R97" s="35" t="s">
        <v>27</v>
      </c>
      <c r="S97" s="35">
        <f t="shared" si="36"/>
        <v>0.05</v>
      </c>
      <c r="T97" s="35">
        <f t="shared" si="28"/>
        <v>134.1</v>
      </c>
      <c r="U97" s="53"/>
      <c r="V97" s="47"/>
      <c r="W97" s="48"/>
      <c r="X97" s="48"/>
      <c r="Y97" s="48"/>
      <c r="Z97" s="48"/>
    </row>
    <row r="98" spans="1:26" s="1" customFormat="1" ht="33" hidden="1" customHeight="1">
      <c r="A98" s="22" t="s">
        <v>62</v>
      </c>
      <c r="B98" s="23">
        <v>43342</v>
      </c>
      <c r="C98" s="24">
        <v>211137</v>
      </c>
      <c r="D98" s="24">
        <v>1603</v>
      </c>
      <c r="E98" s="25" t="s">
        <v>24</v>
      </c>
      <c r="F98" s="26" t="s">
        <v>33</v>
      </c>
      <c r="G98" s="23">
        <v>43402</v>
      </c>
      <c r="H98" s="23">
        <v>43430</v>
      </c>
      <c r="I98" s="24" t="s">
        <v>26</v>
      </c>
      <c r="J98" s="216">
        <v>2682</v>
      </c>
      <c r="K98" s="35">
        <v>1.41</v>
      </c>
      <c r="L98" s="36">
        <f t="shared" si="53"/>
        <v>3781.62</v>
      </c>
      <c r="M98" s="37">
        <v>1.24</v>
      </c>
      <c r="N98" s="35">
        <f t="shared" si="54"/>
        <v>3325.68</v>
      </c>
      <c r="O98" s="38">
        <f t="shared" si="55"/>
        <v>0.16999999999999993</v>
      </c>
      <c r="P98" s="39">
        <f t="shared" si="56"/>
        <v>455.93999999999983</v>
      </c>
      <c r="Q98" s="57">
        <v>3781.62</v>
      </c>
      <c r="R98" s="35" t="s">
        <v>27</v>
      </c>
      <c r="S98" s="35">
        <f t="shared" si="36"/>
        <v>0.05</v>
      </c>
      <c r="T98" s="35">
        <f t="shared" si="28"/>
        <v>134.1</v>
      </c>
      <c r="U98" s="53"/>
      <c r="V98" s="47"/>
      <c r="W98" s="48"/>
      <c r="X98" s="48"/>
      <c r="Y98" s="48"/>
      <c r="Z98" s="48"/>
    </row>
    <row r="99" spans="1:26" s="1" customFormat="1" ht="33" hidden="1" customHeight="1">
      <c r="A99" s="22" t="s">
        <v>62</v>
      </c>
      <c r="B99" s="23">
        <v>43342</v>
      </c>
      <c r="C99" s="24">
        <v>211146</v>
      </c>
      <c r="D99" s="24">
        <v>1604</v>
      </c>
      <c r="E99" s="25" t="s">
        <v>24</v>
      </c>
      <c r="F99" s="26" t="s">
        <v>31</v>
      </c>
      <c r="G99" s="23">
        <v>43402</v>
      </c>
      <c r="H99" s="23">
        <v>43430</v>
      </c>
      <c r="I99" s="24" t="s">
        <v>26</v>
      </c>
      <c r="J99" s="216">
        <v>537</v>
      </c>
      <c r="K99" s="35">
        <v>1.32</v>
      </c>
      <c r="L99" s="36">
        <f t="shared" ref="L99:L102" si="57">+K99*J99</f>
        <v>708.84</v>
      </c>
      <c r="M99" s="37">
        <v>1.1499999999999999</v>
      </c>
      <c r="N99" s="35">
        <f t="shared" ref="N99:N102" si="58">+M99*J99</f>
        <v>617.54999999999995</v>
      </c>
      <c r="O99" s="38">
        <f t="shared" ref="O99:O102" si="59">+K99-M99</f>
        <v>0.17000000000000015</v>
      </c>
      <c r="P99" s="39">
        <f t="shared" ref="P99:P102" si="60">+O99*J99</f>
        <v>91.290000000000077</v>
      </c>
      <c r="Q99" s="57">
        <f>SUM(L99)</f>
        <v>708.84</v>
      </c>
      <c r="R99" s="35" t="s">
        <v>27</v>
      </c>
      <c r="S99" s="35">
        <f t="shared" si="36"/>
        <v>0.05</v>
      </c>
      <c r="T99" s="35">
        <f t="shared" si="28"/>
        <v>26.85</v>
      </c>
      <c r="U99" s="53"/>
      <c r="V99" s="47"/>
      <c r="W99" s="48"/>
      <c r="X99" s="48"/>
      <c r="Y99" s="48"/>
      <c r="Z99" s="48"/>
    </row>
    <row r="100" spans="1:26" s="1" customFormat="1" ht="33" hidden="1" customHeight="1">
      <c r="A100" s="22" t="s">
        <v>62</v>
      </c>
      <c r="B100" s="23">
        <v>43342</v>
      </c>
      <c r="C100" s="24">
        <v>211155</v>
      </c>
      <c r="D100" s="24">
        <v>1604</v>
      </c>
      <c r="E100" s="25" t="s">
        <v>24</v>
      </c>
      <c r="F100" s="26" t="s">
        <v>31</v>
      </c>
      <c r="G100" s="23">
        <v>43402</v>
      </c>
      <c r="H100" s="23">
        <v>43430</v>
      </c>
      <c r="I100" s="24" t="s">
        <v>26</v>
      </c>
      <c r="J100" s="216">
        <v>572</v>
      </c>
      <c r="K100" s="35">
        <v>1.32</v>
      </c>
      <c r="L100" s="36">
        <f t="shared" si="57"/>
        <v>755.04000000000008</v>
      </c>
      <c r="M100" s="37">
        <v>1.1499999999999999</v>
      </c>
      <c r="N100" s="35">
        <f t="shared" si="58"/>
        <v>657.8</v>
      </c>
      <c r="O100" s="38">
        <f t="shared" si="59"/>
        <v>0.17000000000000015</v>
      </c>
      <c r="P100" s="39">
        <f t="shared" si="60"/>
        <v>97.24000000000008</v>
      </c>
      <c r="Q100" s="57">
        <v>755.04</v>
      </c>
      <c r="R100" s="35" t="s">
        <v>27</v>
      </c>
      <c r="S100" s="35">
        <f t="shared" si="36"/>
        <v>0.05</v>
      </c>
      <c r="T100" s="35">
        <f t="shared" si="28"/>
        <v>28.6</v>
      </c>
      <c r="U100" s="53"/>
      <c r="V100" s="47"/>
      <c r="W100" s="48"/>
      <c r="X100" s="48"/>
      <c r="Y100" s="48"/>
      <c r="Z100" s="48"/>
    </row>
    <row r="101" spans="1:26" s="1" customFormat="1" ht="33" hidden="1" customHeight="1">
      <c r="A101" s="22" t="s">
        <v>62</v>
      </c>
      <c r="B101" s="23">
        <v>43342</v>
      </c>
      <c r="C101" s="24">
        <v>211164</v>
      </c>
      <c r="D101" s="24">
        <v>1605</v>
      </c>
      <c r="E101" s="25" t="s">
        <v>24</v>
      </c>
      <c r="F101" s="26" t="s">
        <v>32</v>
      </c>
      <c r="G101" s="23">
        <v>43402</v>
      </c>
      <c r="H101" s="23">
        <v>43430</v>
      </c>
      <c r="I101" s="24" t="s">
        <v>26</v>
      </c>
      <c r="J101" s="216">
        <v>564</v>
      </c>
      <c r="K101" s="35">
        <v>1.32</v>
      </c>
      <c r="L101" s="36">
        <f t="shared" si="57"/>
        <v>744.48</v>
      </c>
      <c r="M101" s="37">
        <v>1.1499999999999999</v>
      </c>
      <c r="N101" s="35">
        <f t="shared" si="58"/>
        <v>648.59999999999991</v>
      </c>
      <c r="O101" s="38">
        <f t="shared" si="59"/>
        <v>0.17000000000000015</v>
      </c>
      <c r="P101" s="39">
        <f t="shared" si="60"/>
        <v>95.880000000000081</v>
      </c>
      <c r="Q101" s="57">
        <f>SUM(L101)</f>
        <v>744.48</v>
      </c>
      <c r="R101" s="35" t="s">
        <v>27</v>
      </c>
      <c r="S101" s="35">
        <f t="shared" si="36"/>
        <v>0.05</v>
      </c>
      <c r="T101" s="35">
        <f t="shared" si="28"/>
        <v>28.200000000000003</v>
      </c>
      <c r="U101" s="53"/>
      <c r="V101" s="47"/>
      <c r="W101" s="48"/>
      <c r="X101" s="48"/>
      <c r="Y101" s="48"/>
      <c r="Z101" s="48"/>
    </row>
    <row r="102" spans="1:26" s="1" customFormat="1" ht="33" hidden="1" customHeight="1">
      <c r="A102" s="22" t="s">
        <v>62</v>
      </c>
      <c r="B102" s="23">
        <v>43342</v>
      </c>
      <c r="C102" s="24">
        <v>211173</v>
      </c>
      <c r="D102" s="24">
        <v>1605</v>
      </c>
      <c r="E102" s="25" t="s">
        <v>24</v>
      </c>
      <c r="F102" s="26" t="s">
        <v>32</v>
      </c>
      <c r="G102" s="23">
        <v>43402</v>
      </c>
      <c r="H102" s="23">
        <v>43430</v>
      </c>
      <c r="I102" s="24" t="s">
        <v>26</v>
      </c>
      <c r="J102" s="216">
        <v>618</v>
      </c>
      <c r="K102" s="35">
        <v>1.32</v>
      </c>
      <c r="L102" s="36">
        <f t="shared" si="57"/>
        <v>815.76</v>
      </c>
      <c r="M102" s="37">
        <v>1.1499999999999999</v>
      </c>
      <c r="N102" s="35">
        <f t="shared" si="58"/>
        <v>710.69999999999993</v>
      </c>
      <c r="O102" s="38">
        <f t="shared" si="59"/>
        <v>0.17000000000000015</v>
      </c>
      <c r="P102" s="39">
        <f t="shared" si="60"/>
        <v>105.06000000000009</v>
      </c>
      <c r="Q102" s="57">
        <v>815.76</v>
      </c>
      <c r="R102" s="35" t="s">
        <v>27</v>
      </c>
      <c r="S102" s="35">
        <f t="shared" si="36"/>
        <v>0.05</v>
      </c>
      <c r="T102" s="35">
        <f t="shared" si="28"/>
        <v>30.900000000000002</v>
      </c>
      <c r="U102" s="53"/>
      <c r="V102" s="47"/>
      <c r="W102" s="48"/>
      <c r="X102" s="48"/>
      <c r="Y102" s="48"/>
      <c r="Z102" s="48"/>
    </row>
    <row r="103" spans="1:26" s="1" customFormat="1" ht="33" hidden="1" customHeight="1">
      <c r="A103" s="22" t="s">
        <v>62</v>
      </c>
      <c r="B103" s="23">
        <v>43342</v>
      </c>
      <c r="C103" s="24">
        <v>211182</v>
      </c>
      <c r="D103" s="24">
        <v>1603</v>
      </c>
      <c r="E103" s="25" t="s">
        <v>24</v>
      </c>
      <c r="F103" s="26" t="s">
        <v>33</v>
      </c>
      <c r="G103" s="23">
        <v>43402</v>
      </c>
      <c r="H103" s="23">
        <v>43430</v>
      </c>
      <c r="I103" s="24" t="s">
        <v>26</v>
      </c>
      <c r="J103" s="216">
        <v>914</v>
      </c>
      <c r="K103" s="35">
        <v>1.41</v>
      </c>
      <c r="L103" s="36">
        <f t="shared" si="49"/>
        <v>1288.74</v>
      </c>
      <c r="M103" s="37">
        <v>1.24</v>
      </c>
      <c r="N103" s="35">
        <f t="shared" si="50"/>
        <v>1133.3599999999999</v>
      </c>
      <c r="O103" s="38">
        <f t="shared" si="51"/>
        <v>0.16999999999999993</v>
      </c>
      <c r="P103" s="39">
        <f t="shared" si="52"/>
        <v>155.37999999999994</v>
      </c>
      <c r="Q103" s="57">
        <f>SUM(L103)</f>
        <v>1288.74</v>
      </c>
      <c r="R103" s="35" t="s">
        <v>27</v>
      </c>
      <c r="S103" s="35">
        <f t="shared" si="36"/>
        <v>0.05</v>
      </c>
      <c r="T103" s="35">
        <f t="shared" si="28"/>
        <v>45.7</v>
      </c>
      <c r="U103" s="53"/>
      <c r="V103" s="47"/>
      <c r="W103" s="48"/>
      <c r="X103" s="48"/>
      <c r="Y103" s="48"/>
      <c r="Z103" s="48"/>
    </row>
    <row r="104" spans="1:26" s="1" customFormat="1" ht="33" hidden="1" customHeight="1">
      <c r="A104" s="22" t="s">
        <v>62</v>
      </c>
      <c r="B104" s="23">
        <v>43342</v>
      </c>
      <c r="C104" s="24">
        <v>211191</v>
      </c>
      <c r="D104" s="24">
        <v>1603</v>
      </c>
      <c r="E104" s="25" t="s">
        <v>24</v>
      </c>
      <c r="F104" s="26" t="s">
        <v>33</v>
      </c>
      <c r="G104" s="23">
        <v>43402</v>
      </c>
      <c r="H104" s="23">
        <v>43430</v>
      </c>
      <c r="I104" s="24" t="s">
        <v>26</v>
      </c>
      <c r="J104" s="216">
        <v>1166</v>
      </c>
      <c r="K104" s="35">
        <v>1.41</v>
      </c>
      <c r="L104" s="36">
        <f t="shared" ref="L104" si="61">+K104*J104</f>
        <v>1644.06</v>
      </c>
      <c r="M104" s="37">
        <v>1.24</v>
      </c>
      <c r="N104" s="35">
        <f t="shared" ref="N104" si="62">+M104*J104</f>
        <v>1445.84</v>
      </c>
      <c r="O104" s="38">
        <f t="shared" ref="O104" si="63">+K104-M104</f>
        <v>0.16999999999999993</v>
      </c>
      <c r="P104" s="39">
        <f t="shared" ref="P104" si="64">+O104*J104</f>
        <v>198.21999999999991</v>
      </c>
      <c r="Q104" s="57">
        <v>1644.06</v>
      </c>
      <c r="R104" s="35" t="s">
        <v>27</v>
      </c>
      <c r="S104" s="35">
        <f t="shared" si="36"/>
        <v>0.05</v>
      </c>
      <c r="T104" s="35">
        <f t="shared" si="28"/>
        <v>58.300000000000004</v>
      </c>
      <c r="U104" s="53"/>
      <c r="V104" s="47"/>
      <c r="W104" s="48"/>
      <c r="X104" s="48"/>
      <c r="Y104" s="48"/>
      <c r="Z104" s="48"/>
    </row>
    <row r="105" spans="1:26" s="1" customFormat="1" ht="33" hidden="1" customHeight="1">
      <c r="A105" s="22" t="s">
        <v>64</v>
      </c>
      <c r="B105" s="23">
        <v>43355</v>
      </c>
      <c r="C105" s="24">
        <v>218076</v>
      </c>
      <c r="D105" s="24">
        <v>4750</v>
      </c>
      <c r="E105" s="25" t="s">
        <v>24</v>
      </c>
      <c r="F105" s="26" t="s">
        <v>65</v>
      </c>
      <c r="G105" s="23">
        <v>43388</v>
      </c>
      <c r="H105" s="23">
        <v>43412</v>
      </c>
      <c r="I105" s="24" t="s">
        <v>26</v>
      </c>
      <c r="J105" s="216">
        <v>1862</v>
      </c>
      <c r="K105" s="35">
        <v>1.55</v>
      </c>
      <c r="L105" s="36">
        <f t="shared" ref="L105:L123" si="65">+K105*J105</f>
        <v>2886.1</v>
      </c>
      <c r="M105" s="37">
        <v>1.35</v>
      </c>
      <c r="N105" s="35">
        <f t="shared" ref="N105:N136" si="66">+M105*J105</f>
        <v>2513.7000000000003</v>
      </c>
      <c r="O105" s="38">
        <f t="shared" ref="O105:O136" si="67">+K105-M105</f>
        <v>0.19999999999999996</v>
      </c>
      <c r="P105" s="39">
        <f t="shared" ref="P105:P136" si="68">+O105*J105</f>
        <v>372.39999999999992</v>
      </c>
      <c r="Q105" s="57">
        <v>2886.1</v>
      </c>
      <c r="R105" s="35" t="s">
        <v>27</v>
      </c>
      <c r="S105" s="35">
        <f t="shared" ref="S105:S110" si="69">0.04+0.02</f>
        <v>0.06</v>
      </c>
      <c r="T105" s="35">
        <f t="shared" si="28"/>
        <v>111.72</v>
      </c>
      <c r="U105" s="53"/>
      <c r="V105" s="47"/>
      <c r="W105" s="48"/>
      <c r="X105" s="48"/>
      <c r="Y105" s="48"/>
      <c r="Z105" s="48"/>
    </row>
    <row r="106" spans="1:26" s="1" customFormat="1" ht="33" hidden="1" customHeight="1">
      <c r="A106" s="22" t="s">
        <v>64</v>
      </c>
      <c r="B106" s="23">
        <v>43355</v>
      </c>
      <c r="C106" s="24">
        <v>218085</v>
      </c>
      <c r="D106" s="24">
        <v>4750</v>
      </c>
      <c r="E106" s="25" t="s">
        <v>24</v>
      </c>
      <c r="F106" s="26" t="s">
        <v>65</v>
      </c>
      <c r="G106" s="23">
        <v>43388</v>
      </c>
      <c r="H106" s="23">
        <v>43412</v>
      </c>
      <c r="I106" s="24" t="s">
        <v>26</v>
      </c>
      <c r="J106" s="216">
        <v>1820</v>
      </c>
      <c r="K106" s="35">
        <v>1.55</v>
      </c>
      <c r="L106" s="36">
        <f t="shared" si="65"/>
        <v>2821</v>
      </c>
      <c r="M106" s="37">
        <v>1.35</v>
      </c>
      <c r="N106" s="35">
        <f t="shared" si="66"/>
        <v>2457</v>
      </c>
      <c r="O106" s="38">
        <f t="shared" si="67"/>
        <v>0.19999999999999996</v>
      </c>
      <c r="P106" s="39">
        <f t="shared" si="68"/>
        <v>363.99999999999994</v>
      </c>
      <c r="Q106" s="57">
        <v>2821</v>
      </c>
      <c r="R106" s="35" t="s">
        <v>27</v>
      </c>
      <c r="S106" s="35">
        <f t="shared" si="69"/>
        <v>0.06</v>
      </c>
      <c r="T106" s="35">
        <f t="shared" si="28"/>
        <v>109.2</v>
      </c>
      <c r="U106" s="53"/>
      <c r="V106" s="47"/>
      <c r="W106" s="48"/>
      <c r="X106" s="48"/>
      <c r="Y106" s="48"/>
      <c r="Z106" s="48"/>
    </row>
    <row r="107" spans="1:26" s="1" customFormat="1" ht="33" hidden="1" customHeight="1">
      <c r="A107" s="22" t="s">
        <v>64</v>
      </c>
      <c r="B107" s="23">
        <v>43355</v>
      </c>
      <c r="C107" s="24">
        <v>218094</v>
      </c>
      <c r="D107" s="24">
        <v>4750</v>
      </c>
      <c r="E107" s="25" t="s">
        <v>24</v>
      </c>
      <c r="F107" s="26" t="s">
        <v>65</v>
      </c>
      <c r="G107" s="23">
        <v>43388</v>
      </c>
      <c r="H107" s="23">
        <v>43412</v>
      </c>
      <c r="I107" s="24" t="s">
        <v>26</v>
      </c>
      <c r="J107" s="216">
        <v>1338</v>
      </c>
      <c r="K107" s="35">
        <v>1.55</v>
      </c>
      <c r="L107" s="36">
        <f t="shared" si="65"/>
        <v>2073.9</v>
      </c>
      <c r="M107" s="37">
        <v>1.35</v>
      </c>
      <c r="N107" s="35">
        <f t="shared" si="66"/>
        <v>1806.3000000000002</v>
      </c>
      <c r="O107" s="38">
        <f t="shared" si="67"/>
        <v>0.19999999999999996</v>
      </c>
      <c r="P107" s="39">
        <f t="shared" si="68"/>
        <v>267.59999999999997</v>
      </c>
      <c r="Q107" s="57">
        <v>2073.9</v>
      </c>
      <c r="R107" s="35" t="s">
        <v>27</v>
      </c>
      <c r="S107" s="35">
        <f t="shared" si="69"/>
        <v>0.06</v>
      </c>
      <c r="T107" s="35">
        <f t="shared" si="28"/>
        <v>80.28</v>
      </c>
      <c r="U107" s="53"/>
      <c r="V107" s="47"/>
      <c r="W107" s="48"/>
      <c r="X107" s="48"/>
      <c r="Y107" s="48"/>
      <c r="Z107" s="48"/>
    </row>
    <row r="108" spans="1:26" s="1" customFormat="1" ht="33" hidden="1" customHeight="1">
      <c r="A108" s="22" t="s">
        <v>64</v>
      </c>
      <c r="B108" s="23">
        <v>43355</v>
      </c>
      <c r="C108" s="24">
        <v>218103</v>
      </c>
      <c r="D108" s="24">
        <v>4751</v>
      </c>
      <c r="E108" s="25" t="s">
        <v>24</v>
      </c>
      <c r="F108" s="26" t="s">
        <v>66</v>
      </c>
      <c r="G108" s="23">
        <v>43388</v>
      </c>
      <c r="H108" s="23">
        <v>43412</v>
      </c>
      <c r="I108" s="24" t="s">
        <v>26</v>
      </c>
      <c r="J108" s="216">
        <v>1323</v>
      </c>
      <c r="K108" s="35">
        <v>1.55</v>
      </c>
      <c r="L108" s="36">
        <f t="shared" si="65"/>
        <v>2050.65</v>
      </c>
      <c r="M108" s="37">
        <v>1.35</v>
      </c>
      <c r="N108" s="35">
        <f t="shared" si="66"/>
        <v>1786.0500000000002</v>
      </c>
      <c r="O108" s="38">
        <f t="shared" si="67"/>
        <v>0.19999999999999996</v>
      </c>
      <c r="P108" s="39">
        <f t="shared" si="68"/>
        <v>264.59999999999997</v>
      </c>
      <c r="Q108" s="57">
        <v>2050.65</v>
      </c>
      <c r="R108" s="35" t="s">
        <v>27</v>
      </c>
      <c r="S108" s="35">
        <f t="shared" si="69"/>
        <v>0.06</v>
      </c>
      <c r="T108" s="35">
        <f t="shared" si="28"/>
        <v>79.38</v>
      </c>
      <c r="U108" s="53"/>
      <c r="V108" s="47"/>
      <c r="W108" s="48"/>
      <c r="X108" s="48"/>
      <c r="Y108" s="48"/>
      <c r="Z108" s="48"/>
    </row>
    <row r="109" spans="1:26" s="1" customFormat="1" ht="33" hidden="1" customHeight="1">
      <c r="A109" s="22" t="s">
        <v>64</v>
      </c>
      <c r="B109" s="23">
        <v>43355</v>
      </c>
      <c r="C109" s="24">
        <v>218112</v>
      </c>
      <c r="D109" s="24">
        <v>4751</v>
      </c>
      <c r="E109" s="25" t="s">
        <v>24</v>
      </c>
      <c r="F109" s="26" t="s">
        <v>66</v>
      </c>
      <c r="G109" s="23">
        <v>43388</v>
      </c>
      <c r="H109" s="23">
        <v>43412</v>
      </c>
      <c r="I109" s="24" t="s">
        <v>26</v>
      </c>
      <c r="J109" s="216">
        <v>1288</v>
      </c>
      <c r="K109" s="35">
        <v>1.55</v>
      </c>
      <c r="L109" s="36">
        <f t="shared" si="65"/>
        <v>1996.4</v>
      </c>
      <c r="M109" s="37">
        <v>1.35</v>
      </c>
      <c r="N109" s="35">
        <f t="shared" si="66"/>
        <v>1738.8000000000002</v>
      </c>
      <c r="O109" s="38">
        <f t="shared" si="67"/>
        <v>0.19999999999999996</v>
      </c>
      <c r="P109" s="39">
        <f t="shared" si="68"/>
        <v>257.59999999999997</v>
      </c>
      <c r="Q109" s="57">
        <v>1996.4</v>
      </c>
      <c r="R109" s="35" t="s">
        <v>27</v>
      </c>
      <c r="S109" s="35">
        <f t="shared" si="69"/>
        <v>0.06</v>
      </c>
      <c r="T109" s="35">
        <f t="shared" si="28"/>
        <v>77.28</v>
      </c>
      <c r="U109" s="53"/>
      <c r="V109" s="47"/>
      <c r="W109" s="48"/>
      <c r="X109" s="48"/>
      <c r="Y109" s="48"/>
      <c r="Z109" s="48"/>
    </row>
    <row r="110" spans="1:26" s="1" customFormat="1" ht="33" hidden="1" customHeight="1">
      <c r="A110" s="22" t="s">
        <v>64</v>
      </c>
      <c r="B110" s="23">
        <v>43355</v>
      </c>
      <c r="C110" s="24">
        <v>218121</v>
      </c>
      <c r="D110" s="24">
        <v>4751</v>
      </c>
      <c r="E110" s="25" t="s">
        <v>24</v>
      </c>
      <c r="F110" s="26" t="s">
        <v>66</v>
      </c>
      <c r="G110" s="23">
        <v>43388</v>
      </c>
      <c r="H110" s="23">
        <v>43412</v>
      </c>
      <c r="I110" s="24" t="s">
        <v>26</v>
      </c>
      <c r="J110" s="216">
        <v>949</v>
      </c>
      <c r="K110" s="35">
        <v>1.55</v>
      </c>
      <c r="L110" s="36">
        <f t="shared" si="65"/>
        <v>1470.95</v>
      </c>
      <c r="M110" s="37">
        <v>1.35</v>
      </c>
      <c r="N110" s="35">
        <f t="shared" si="66"/>
        <v>1281.1500000000001</v>
      </c>
      <c r="O110" s="38">
        <f t="shared" si="67"/>
        <v>0.19999999999999996</v>
      </c>
      <c r="P110" s="39">
        <f t="shared" si="68"/>
        <v>189.79999999999995</v>
      </c>
      <c r="Q110" s="57">
        <v>1470.95</v>
      </c>
      <c r="R110" s="35" t="s">
        <v>27</v>
      </c>
      <c r="S110" s="35">
        <f t="shared" si="69"/>
        <v>0.06</v>
      </c>
      <c r="T110" s="35">
        <f t="shared" si="28"/>
        <v>56.94</v>
      </c>
      <c r="U110" s="53"/>
      <c r="V110" s="47"/>
      <c r="W110" s="48"/>
      <c r="X110" s="48"/>
      <c r="Y110" s="48"/>
      <c r="Z110" s="48"/>
    </row>
    <row r="111" spans="1:26" s="1" customFormat="1" ht="33" hidden="1" customHeight="1">
      <c r="A111" s="22" t="s">
        <v>67</v>
      </c>
      <c r="B111" s="23">
        <v>43355</v>
      </c>
      <c r="C111" s="24">
        <v>218140</v>
      </c>
      <c r="D111" s="24">
        <v>4752</v>
      </c>
      <c r="E111" s="25" t="s">
        <v>24</v>
      </c>
      <c r="F111" s="26" t="s">
        <v>68</v>
      </c>
      <c r="G111" s="23">
        <v>43388</v>
      </c>
      <c r="H111" s="23">
        <v>43412</v>
      </c>
      <c r="I111" s="24" t="s">
        <v>26</v>
      </c>
      <c r="J111" s="216">
        <v>784</v>
      </c>
      <c r="K111" s="35">
        <v>1.4</v>
      </c>
      <c r="L111" s="36">
        <f t="shared" si="65"/>
        <v>1097.5999999999999</v>
      </c>
      <c r="M111" s="37">
        <v>1.24</v>
      </c>
      <c r="N111" s="35">
        <f t="shared" si="66"/>
        <v>972.16</v>
      </c>
      <c r="O111" s="38">
        <f t="shared" si="67"/>
        <v>0.15999999999999992</v>
      </c>
      <c r="P111" s="39">
        <f t="shared" si="68"/>
        <v>125.43999999999994</v>
      </c>
      <c r="Q111" s="57">
        <v>1097.5999999999999</v>
      </c>
      <c r="R111" s="35" t="s">
        <v>27</v>
      </c>
      <c r="S111" s="35">
        <f t="shared" ref="S111:S116" si="70">0.03+0.02</f>
        <v>0.05</v>
      </c>
      <c r="T111" s="35">
        <f t="shared" si="28"/>
        <v>39.200000000000003</v>
      </c>
      <c r="U111" s="53"/>
      <c r="V111" s="47"/>
      <c r="W111" s="48"/>
      <c r="X111" s="48"/>
      <c r="Y111" s="48"/>
      <c r="Z111" s="48"/>
    </row>
    <row r="112" spans="1:26" s="1" customFormat="1" ht="33" hidden="1" customHeight="1">
      <c r="A112" s="22" t="s">
        <v>67</v>
      </c>
      <c r="B112" s="23">
        <v>43355</v>
      </c>
      <c r="C112" s="24">
        <v>218159</v>
      </c>
      <c r="D112" s="24">
        <v>4752</v>
      </c>
      <c r="E112" s="25" t="s">
        <v>24</v>
      </c>
      <c r="F112" s="26" t="s">
        <v>68</v>
      </c>
      <c r="G112" s="23">
        <v>43388</v>
      </c>
      <c r="H112" s="23">
        <v>43412</v>
      </c>
      <c r="I112" s="24" t="s">
        <v>26</v>
      </c>
      <c r="J112" s="216">
        <v>805</v>
      </c>
      <c r="K112" s="35">
        <v>1.4</v>
      </c>
      <c r="L112" s="36">
        <f t="shared" si="65"/>
        <v>1127</v>
      </c>
      <c r="M112" s="37">
        <v>1.24</v>
      </c>
      <c r="N112" s="35">
        <f t="shared" si="66"/>
        <v>998.2</v>
      </c>
      <c r="O112" s="38">
        <f t="shared" si="67"/>
        <v>0.15999999999999992</v>
      </c>
      <c r="P112" s="39">
        <f t="shared" si="68"/>
        <v>128.79999999999993</v>
      </c>
      <c r="Q112" s="57">
        <v>1127</v>
      </c>
      <c r="R112" s="35" t="s">
        <v>27</v>
      </c>
      <c r="S112" s="35">
        <f t="shared" si="70"/>
        <v>0.05</v>
      </c>
      <c r="T112" s="35">
        <f t="shared" si="28"/>
        <v>40.25</v>
      </c>
      <c r="U112" s="53"/>
      <c r="V112" s="47"/>
      <c r="W112" s="48"/>
      <c r="X112" s="48"/>
      <c r="Y112" s="48"/>
      <c r="Z112" s="48"/>
    </row>
    <row r="113" spans="1:26" s="1" customFormat="1" ht="33" hidden="1" customHeight="1">
      <c r="A113" s="22" t="s">
        <v>67</v>
      </c>
      <c r="B113" s="23">
        <v>43355</v>
      </c>
      <c r="C113" s="24">
        <v>218177</v>
      </c>
      <c r="D113" s="24">
        <v>4752</v>
      </c>
      <c r="E113" s="25" t="s">
        <v>24</v>
      </c>
      <c r="F113" s="26" t="s">
        <v>68</v>
      </c>
      <c r="G113" s="23">
        <v>43388</v>
      </c>
      <c r="H113" s="23">
        <v>43412</v>
      </c>
      <c r="I113" s="24" t="s">
        <v>26</v>
      </c>
      <c r="J113" s="216">
        <v>577</v>
      </c>
      <c r="K113" s="35">
        <v>1.4</v>
      </c>
      <c r="L113" s="36">
        <f t="shared" si="65"/>
        <v>807.8</v>
      </c>
      <c r="M113" s="37">
        <v>1.24</v>
      </c>
      <c r="N113" s="35">
        <f t="shared" si="66"/>
        <v>715.48</v>
      </c>
      <c r="O113" s="38">
        <f t="shared" si="67"/>
        <v>0.15999999999999992</v>
      </c>
      <c r="P113" s="39">
        <f t="shared" si="68"/>
        <v>92.319999999999951</v>
      </c>
      <c r="Q113" s="57">
        <v>807.8</v>
      </c>
      <c r="R113" s="35" t="s">
        <v>27</v>
      </c>
      <c r="S113" s="35">
        <f t="shared" si="70"/>
        <v>0.05</v>
      </c>
      <c r="T113" s="35">
        <f t="shared" si="28"/>
        <v>28.85</v>
      </c>
      <c r="U113" s="53"/>
      <c r="V113" s="47"/>
      <c r="W113" s="48"/>
      <c r="X113" s="48"/>
      <c r="Y113" s="48"/>
      <c r="Z113" s="48"/>
    </row>
    <row r="114" spans="1:26" s="1" customFormat="1" ht="33" hidden="1" customHeight="1">
      <c r="A114" s="22" t="s">
        <v>67</v>
      </c>
      <c r="B114" s="23">
        <v>43355</v>
      </c>
      <c r="C114" s="24">
        <v>218204</v>
      </c>
      <c r="D114" s="24">
        <v>4753</v>
      </c>
      <c r="E114" s="25" t="s">
        <v>24</v>
      </c>
      <c r="F114" s="26" t="s">
        <v>69</v>
      </c>
      <c r="G114" s="23">
        <v>43388</v>
      </c>
      <c r="H114" s="23">
        <v>43412</v>
      </c>
      <c r="I114" s="24" t="s">
        <v>26</v>
      </c>
      <c r="J114" s="216">
        <v>637</v>
      </c>
      <c r="K114" s="35">
        <v>1.4</v>
      </c>
      <c r="L114" s="36">
        <f t="shared" si="65"/>
        <v>891.8</v>
      </c>
      <c r="M114" s="37">
        <v>1.24</v>
      </c>
      <c r="N114" s="35">
        <f t="shared" si="66"/>
        <v>789.88</v>
      </c>
      <c r="O114" s="38">
        <f t="shared" si="67"/>
        <v>0.15999999999999992</v>
      </c>
      <c r="P114" s="39">
        <f t="shared" si="68"/>
        <v>101.91999999999994</v>
      </c>
      <c r="Q114" s="57">
        <v>891.8</v>
      </c>
      <c r="R114" s="35" t="s">
        <v>27</v>
      </c>
      <c r="S114" s="35">
        <f t="shared" si="70"/>
        <v>0.05</v>
      </c>
      <c r="T114" s="35">
        <f t="shared" si="28"/>
        <v>31.85</v>
      </c>
      <c r="U114" s="53"/>
      <c r="V114" s="47"/>
      <c r="W114" s="48"/>
      <c r="X114" s="48"/>
      <c r="Y114" s="48"/>
      <c r="Z114" s="48"/>
    </row>
    <row r="115" spans="1:26" s="1" customFormat="1" ht="33" hidden="1" customHeight="1">
      <c r="A115" s="22" t="s">
        <v>67</v>
      </c>
      <c r="B115" s="23">
        <v>43355</v>
      </c>
      <c r="C115" s="24">
        <v>218213</v>
      </c>
      <c r="D115" s="24">
        <v>4753</v>
      </c>
      <c r="E115" s="25" t="s">
        <v>24</v>
      </c>
      <c r="F115" s="26" t="s">
        <v>69</v>
      </c>
      <c r="G115" s="23">
        <v>43388</v>
      </c>
      <c r="H115" s="23">
        <v>43412</v>
      </c>
      <c r="I115" s="24" t="s">
        <v>26</v>
      </c>
      <c r="J115" s="216">
        <v>651</v>
      </c>
      <c r="K115" s="35">
        <v>1.4</v>
      </c>
      <c r="L115" s="36">
        <f t="shared" si="65"/>
        <v>911.4</v>
      </c>
      <c r="M115" s="37">
        <v>1.24</v>
      </c>
      <c r="N115" s="35">
        <f t="shared" si="66"/>
        <v>807.24</v>
      </c>
      <c r="O115" s="38">
        <f t="shared" si="67"/>
        <v>0.15999999999999992</v>
      </c>
      <c r="P115" s="39">
        <f t="shared" si="68"/>
        <v>104.15999999999995</v>
      </c>
      <c r="Q115" s="57">
        <v>911.4</v>
      </c>
      <c r="R115" s="35" t="s">
        <v>27</v>
      </c>
      <c r="S115" s="35">
        <f t="shared" si="70"/>
        <v>0.05</v>
      </c>
      <c r="T115" s="35">
        <f t="shared" si="28"/>
        <v>32.550000000000004</v>
      </c>
      <c r="U115" s="53"/>
      <c r="V115" s="47"/>
      <c r="W115" s="48"/>
      <c r="X115" s="48"/>
      <c r="Y115" s="48"/>
      <c r="Z115" s="48"/>
    </row>
    <row r="116" spans="1:26" s="1" customFormat="1" ht="33" hidden="1" customHeight="1">
      <c r="A116" s="22" t="s">
        <v>67</v>
      </c>
      <c r="B116" s="23">
        <v>43355</v>
      </c>
      <c r="C116" s="24">
        <v>218222</v>
      </c>
      <c r="D116" s="24">
        <v>4753</v>
      </c>
      <c r="E116" s="25" t="s">
        <v>24</v>
      </c>
      <c r="F116" s="26" t="s">
        <v>69</v>
      </c>
      <c r="G116" s="23">
        <v>43388</v>
      </c>
      <c r="H116" s="23">
        <v>43412</v>
      </c>
      <c r="I116" s="24" t="s">
        <v>26</v>
      </c>
      <c r="J116" s="216">
        <v>466</v>
      </c>
      <c r="K116" s="35">
        <v>1.4</v>
      </c>
      <c r="L116" s="36">
        <f t="shared" si="65"/>
        <v>652.4</v>
      </c>
      <c r="M116" s="37">
        <v>1.24</v>
      </c>
      <c r="N116" s="35">
        <f t="shared" si="66"/>
        <v>577.84</v>
      </c>
      <c r="O116" s="38">
        <f t="shared" si="67"/>
        <v>0.15999999999999992</v>
      </c>
      <c r="P116" s="39">
        <f t="shared" si="68"/>
        <v>74.55999999999996</v>
      </c>
      <c r="Q116" s="57">
        <v>652.4</v>
      </c>
      <c r="R116" s="35" t="s">
        <v>27</v>
      </c>
      <c r="S116" s="35">
        <f t="shared" si="70"/>
        <v>0.05</v>
      </c>
      <c r="T116" s="35">
        <f t="shared" si="28"/>
        <v>23.3</v>
      </c>
      <c r="U116" s="53"/>
      <c r="V116" s="47"/>
      <c r="W116" s="48"/>
      <c r="X116" s="48"/>
      <c r="Y116" s="48"/>
      <c r="Z116" s="48"/>
    </row>
    <row r="117" spans="1:26" s="1" customFormat="1" ht="33" hidden="1" customHeight="1">
      <c r="A117" s="22" t="s">
        <v>70</v>
      </c>
      <c r="B117" s="23">
        <v>43355</v>
      </c>
      <c r="C117" s="24">
        <v>218287</v>
      </c>
      <c r="D117" s="24">
        <v>4754</v>
      </c>
      <c r="E117" s="25" t="s">
        <v>24</v>
      </c>
      <c r="F117" s="26" t="s">
        <v>71</v>
      </c>
      <c r="G117" s="23">
        <v>43388</v>
      </c>
      <c r="H117" s="23">
        <v>43412</v>
      </c>
      <c r="I117" s="24" t="s">
        <v>26</v>
      </c>
      <c r="J117" s="216">
        <v>1323</v>
      </c>
      <c r="K117" s="35">
        <v>1.41</v>
      </c>
      <c r="L117" s="36">
        <f t="shared" si="65"/>
        <v>1865.4299999999998</v>
      </c>
      <c r="M117" s="37">
        <v>1.25</v>
      </c>
      <c r="N117" s="35">
        <f t="shared" si="66"/>
        <v>1653.75</v>
      </c>
      <c r="O117" s="38">
        <f t="shared" si="67"/>
        <v>0.15999999999999992</v>
      </c>
      <c r="P117" s="39">
        <f t="shared" si="68"/>
        <v>211.67999999999989</v>
      </c>
      <c r="Q117" s="57">
        <v>1865.43</v>
      </c>
      <c r="R117" s="35" t="s">
        <v>27</v>
      </c>
      <c r="S117" s="35">
        <f>0.04+0.02</f>
        <v>0.06</v>
      </c>
      <c r="T117" s="35">
        <f t="shared" si="28"/>
        <v>79.38</v>
      </c>
      <c r="U117" s="53"/>
      <c r="V117" s="47"/>
      <c r="W117" s="48"/>
      <c r="X117" s="48"/>
      <c r="Y117" s="48"/>
      <c r="Z117" s="48"/>
    </row>
    <row r="118" spans="1:26" s="1" customFormat="1" ht="33" hidden="1" customHeight="1">
      <c r="A118" s="22" t="s">
        <v>70</v>
      </c>
      <c r="B118" s="23">
        <v>43355</v>
      </c>
      <c r="C118" s="24">
        <v>218305</v>
      </c>
      <c r="D118" s="24">
        <v>4754</v>
      </c>
      <c r="E118" s="25" t="s">
        <v>24</v>
      </c>
      <c r="F118" s="26" t="s">
        <v>71</v>
      </c>
      <c r="G118" s="23">
        <v>43388</v>
      </c>
      <c r="H118" s="23">
        <v>43412</v>
      </c>
      <c r="I118" s="24" t="s">
        <v>26</v>
      </c>
      <c r="J118" s="216">
        <v>1283</v>
      </c>
      <c r="K118" s="35">
        <v>1.41</v>
      </c>
      <c r="L118" s="36">
        <f t="shared" si="65"/>
        <v>1809.03</v>
      </c>
      <c r="M118" s="37">
        <v>1.25</v>
      </c>
      <c r="N118" s="35">
        <f t="shared" si="66"/>
        <v>1603.75</v>
      </c>
      <c r="O118" s="38">
        <f t="shared" si="67"/>
        <v>0.15999999999999992</v>
      </c>
      <c r="P118" s="39">
        <f t="shared" si="68"/>
        <v>205.27999999999989</v>
      </c>
      <c r="Q118" s="57">
        <v>1809.03</v>
      </c>
      <c r="R118" s="35" t="s">
        <v>27</v>
      </c>
      <c r="S118" s="35">
        <f>0.04+0.02</f>
        <v>0.06</v>
      </c>
      <c r="T118" s="35">
        <f t="shared" si="28"/>
        <v>76.98</v>
      </c>
      <c r="U118" s="53"/>
      <c r="V118" s="47"/>
      <c r="W118" s="48"/>
      <c r="X118" s="48"/>
      <c r="Y118" s="48"/>
      <c r="Z118" s="48"/>
    </row>
    <row r="119" spans="1:26" s="1" customFormat="1" ht="33" hidden="1" customHeight="1">
      <c r="A119" s="22" t="s">
        <v>70</v>
      </c>
      <c r="B119" s="23">
        <v>43355</v>
      </c>
      <c r="C119" s="24">
        <v>218314</v>
      </c>
      <c r="D119" s="24">
        <v>4754</v>
      </c>
      <c r="E119" s="25" t="s">
        <v>24</v>
      </c>
      <c r="F119" s="26" t="s">
        <v>71</v>
      </c>
      <c r="G119" s="23">
        <v>43388</v>
      </c>
      <c r="H119" s="23">
        <v>43412</v>
      </c>
      <c r="I119" s="24" t="s">
        <v>26</v>
      </c>
      <c r="J119" s="216">
        <v>955</v>
      </c>
      <c r="K119" s="35">
        <v>1.41</v>
      </c>
      <c r="L119" s="36">
        <f t="shared" si="65"/>
        <v>1346.55</v>
      </c>
      <c r="M119" s="37">
        <v>1.25</v>
      </c>
      <c r="N119" s="35">
        <f t="shared" si="66"/>
        <v>1193.75</v>
      </c>
      <c r="O119" s="38">
        <f t="shared" si="67"/>
        <v>0.15999999999999992</v>
      </c>
      <c r="P119" s="39">
        <f t="shared" si="68"/>
        <v>152.79999999999993</v>
      </c>
      <c r="Q119" s="57">
        <v>1346.55</v>
      </c>
      <c r="R119" s="35" t="s">
        <v>27</v>
      </c>
      <c r="S119" s="35">
        <f>0.04+0.02</f>
        <v>0.06</v>
      </c>
      <c r="T119" s="35">
        <f t="shared" si="28"/>
        <v>57.3</v>
      </c>
      <c r="U119" s="53"/>
      <c r="V119" s="47"/>
      <c r="W119" s="48"/>
      <c r="X119" s="48"/>
      <c r="Y119" s="48"/>
      <c r="Z119" s="48"/>
    </row>
    <row r="120" spans="1:26" s="1" customFormat="1" ht="33" hidden="1" customHeight="1">
      <c r="A120" s="22" t="s">
        <v>64</v>
      </c>
      <c r="B120" s="23">
        <v>43355</v>
      </c>
      <c r="C120" s="24">
        <v>218323</v>
      </c>
      <c r="D120" s="24">
        <v>4755</v>
      </c>
      <c r="E120" s="25" t="s">
        <v>24</v>
      </c>
      <c r="F120" s="26" t="s">
        <v>72</v>
      </c>
      <c r="G120" s="23">
        <v>43388</v>
      </c>
      <c r="H120" s="23">
        <v>43412</v>
      </c>
      <c r="I120" s="24" t="s">
        <v>26</v>
      </c>
      <c r="J120" s="216">
        <v>784</v>
      </c>
      <c r="K120" s="35">
        <v>1.41</v>
      </c>
      <c r="L120" s="36">
        <f t="shared" si="65"/>
        <v>1105.4399999999998</v>
      </c>
      <c r="M120" s="37">
        <v>1.25</v>
      </c>
      <c r="N120" s="35">
        <f t="shared" si="66"/>
        <v>980</v>
      </c>
      <c r="O120" s="38">
        <f t="shared" si="67"/>
        <v>0.15999999999999992</v>
      </c>
      <c r="P120" s="39">
        <f t="shared" si="68"/>
        <v>125.43999999999994</v>
      </c>
      <c r="Q120" s="57">
        <v>1105.44</v>
      </c>
      <c r="R120" s="35" t="s">
        <v>27</v>
      </c>
      <c r="S120" s="35">
        <f>0.04+0.02</f>
        <v>0.06</v>
      </c>
      <c r="T120" s="35">
        <f t="shared" si="28"/>
        <v>47.04</v>
      </c>
      <c r="U120" s="53"/>
      <c r="V120" s="47"/>
      <c r="W120" s="48"/>
      <c r="X120" s="48"/>
      <c r="Y120" s="48"/>
      <c r="Z120" s="48"/>
    </row>
    <row r="121" spans="1:26" s="1" customFormat="1" ht="33" hidden="1" customHeight="1">
      <c r="A121" s="22" t="s">
        <v>64</v>
      </c>
      <c r="B121" s="23">
        <v>43355</v>
      </c>
      <c r="C121" s="24">
        <v>218332</v>
      </c>
      <c r="D121" s="24">
        <v>4755</v>
      </c>
      <c r="E121" s="25" t="s">
        <v>24</v>
      </c>
      <c r="F121" s="26" t="s">
        <v>72</v>
      </c>
      <c r="G121" s="23">
        <v>43388</v>
      </c>
      <c r="H121" s="23">
        <v>43412</v>
      </c>
      <c r="I121" s="24" t="s">
        <v>26</v>
      </c>
      <c r="J121" s="216">
        <v>802</v>
      </c>
      <c r="K121" s="35">
        <v>1.41</v>
      </c>
      <c r="L121" s="36">
        <f t="shared" si="65"/>
        <v>1130.82</v>
      </c>
      <c r="M121" s="37">
        <v>1.25</v>
      </c>
      <c r="N121" s="35">
        <f t="shared" si="66"/>
        <v>1002.5</v>
      </c>
      <c r="O121" s="38">
        <f t="shared" si="67"/>
        <v>0.15999999999999992</v>
      </c>
      <c r="P121" s="39">
        <f t="shared" si="68"/>
        <v>128.31999999999994</v>
      </c>
      <c r="Q121" s="57">
        <v>1130.82</v>
      </c>
      <c r="R121" s="35" t="s">
        <v>27</v>
      </c>
      <c r="S121" s="35">
        <f>0.04+0.02</f>
        <v>0.06</v>
      </c>
      <c r="T121" s="35">
        <f t="shared" si="28"/>
        <v>48.12</v>
      </c>
      <c r="U121" s="53"/>
      <c r="V121" s="47"/>
      <c r="W121" s="48"/>
      <c r="X121" s="48"/>
      <c r="Y121" s="48"/>
      <c r="Z121" s="48"/>
    </row>
    <row r="122" spans="1:26" s="1" customFormat="1" ht="33" hidden="1" customHeight="1">
      <c r="A122" s="22" t="s">
        <v>64</v>
      </c>
      <c r="B122" s="23">
        <v>43355</v>
      </c>
      <c r="C122" s="24">
        <v>218397</v>
      </c>
      <c r="D122" s="24">
        <v>4756</v>
      </c>
      <c r="E122" s="25" t="s">
        <v>24</v>
      </c>
      <c r="F122" s="26" t="s">
        <v>73</v>
      </c>
      <c r="G122" s="23">
        <v>43388</v>
      </c>
      <c r="H122" s="23">
        <v>43412</v>
      </c>
      <c r="I122" s="24" t="s">
        <v>26</v>
      </c>
      <c r="J122" s="216">
        <v>686</v>
      </c>
      <c r="K122" s="35">
        <v>1.31</v>
      </c>
      <c r="L122" s="36">
        <f t="shared" si="65"/>
        <v>898.66000000000008</v>
      </c>
      <c r="M122" s="37">
        <v>1.1499999999999999</v>
      </c>
      <c r="N122" s="35">
        <f t="shared" si="66"/>
        <v>788.9</v>
      </c>
      <c r="O122" s="38">
        <f t="shared" si="67"/>
        <v>0.16000000000000014</v>
      </c>
      <c r="P122" s="39">
        <f t="shared" si="68"/>
        <v>109.7600000000001</v>
      </c>
      <c r="Q122" s="57">
        <v>898.66</v>
      </c>
      <c r="R122" s="35" t="s">
        <v>27</v>
      </c>
      <c r="S122" s="35">
        <f t="shared" ref="S122:S132" si="71">0.03+0.02</f>
        <v>0.05</v>
      </c>
      <c r="T122" s="35">
        <f t="shared" si="28"/>
        <v>34.300000000000004</v>
      </c>
      <c r="U122" s="53"/>
      <c r="V122" s="47"/>
      <c r="W122" s="48"/>
      <c r="X122" s="48"/>
      <c r="Y122" s="48"/>
      <c r="Z122" s="48"/>
    </row>
    <row r="123" spans="1:26" s="1" customFormat="1" ht="33" hidden="1" customHeight="1">
      <c r="A123" s="22" t="s">
        <v>64</v>
      </c>
      <c r="B123" s="23">
        <v>43355</v>
      </c>
      <c r="C123" s="24">
        <v>218415</v>
      </c>
      <c r="D123" s="24">
        <v>4756</v>
      </c>
      <c r="E123" s="25" t="s">
        <v>24</v>
      </c>
      <c r="F123" s="26" t="s">
        <v>73</v>
      </c>
      <c r="G123" s="23">
        <v>43388</v>
      </c>
      <c r="H123" s="23">
        <v>43412</v>
      </c>
      <c r="I123" s="24" t="s">
        <v>26</v>
      </c>
      <c r="J123" s="216">
        <v>662</v>
      </c>
      <c r="K123" s="35">
        <v>1.31</v>
      </c>
      <c r="L123" s="36">
        <f t="shared" si="65"/>
        <v>867.22</v>
      </c>
      <c r="M123" s="37">
        <v>1.1499999999999999</v>
      </c>
      <c r="N123" s="35">
        <f t="shared" si="66"/>
        <v>761.3</v>
      </c>
      <c r="O123" s="38">
        <f t="shared" si="67"/>
        <v>0.16000000000000014</v>
      </c>
      <c r="P123" s="39">
        <f t="shared" si="68"/>
        <v>105.9200000000001</v>
      </c>
      <c r="Q123" s="57">
        <v>867.22</v>
      </c>
      <c r="R123" s="35" t="s">
        <v>27</v>
      </c>
      <c r="S123" s="35">
        <f t="shared" si="71"/>
        <v>0.05</v>
      </c>
      <c r="T123" s="35">
        <f t="shared" si="28"/>
        <v>33.1</v>
      </c>
      <c r="U123" s="53"/>
      <c r="V123" s="47"/>
      <c r="W123" s="48"/>
      <c r="X123" s="48"/>
      <c r="Y123" s="48"/>
      <c r="Z123" s="48"/>
    </row>
    <row r="124" spans="1:26" s="1" customFormat="1" ht="33" hidden="1" customHeight="1">
      <c r="A124" s="22" t="s">
        <v>70</v>
      </c>
      <c r="B124" s="23">
        <v>43355</v>
      </c>
      <c r="C124" s="24">
        <v>218460</v>
      </c>
      <c r="D124" s="24">
        <v>4757</v>
      </c>
      <c r="E124" s="25" t="s">
        <v>24</v>
      </c>
      <c r="F124" s="26" t="s">
        <v>74</v>
      </c>
      <c r="G124" s="23">
        <v>43388</v>
      </c>
      <c r="H124" s="23">
        <v>43412</v>
      </c>
      <c r="I124" s="24" t="s">
        <v>26</v>
      </c>
      <c r="J124" s="216">
        <v>1440</v>
      </c>
      <c r="K124" s="35">
        <v>1.31</v>
      </c>
      <c r="L124" s="36">
        <f t="shared" ref="L124:L155" si="72">+K124*J124</f>
        <v>1886.4</v>
      </c>
      <c r="M124" s="37">
        <v>1.1499999999999999</v>
      </c>
      <c r="N124" s="35">
        <f t="shared" si="66"/>
        <v>1655.9999999999998</v>
      </c>
      <c r="O124" s="38">
        <f t="shared" si="67"/>
        <v>0.16000000000000014</v>
      </c>
      <c r="P124" s="39">
        <f t="shared" si="68"/>
        <v>230.4000000000002</v>
      </c>
      <c r="Q124" s="57">
        <v>1886.4</v>
      </c>
      <c r="R124" s="35" t="s">
        <v>27</v>
      </c>
      <c r="S124" s="35">
        <f t="shared" si="71"/>
        <v>0.05</v>
      </c>
      <c r="T124" s="35">
        <f t="shared" si="28"/>
        <v>72</v>
      </c>
      <c r="U124" s="53"/>
      <c r="V124" s="47"/>
      <c r="W124" s="48"/>
      <c r="X124" s="48"/>
      <c r="Y124" s="48"/>
      <c r="Z124" s="48"/>
    </row>
    <row r="125" spans="1:26" s="1" customFormat="1" ht="33" hidden="1" customHeight="1">
      <c r="A125" s="22" t="s">
        <v>70</v>
      </c>
      <c r="B125" s="23">
        <v>43355</v>
      </c>
      <c r="C125" s="24">
        <v>218489</v>
      </c>
      <c r="D125" s="24">
        <v>4757</v>
      </c>
      <c r="E125" s="25" t="s">
        <v>24</v>
      </c>
      <c r="F125" s="26" t="s">
        <v>74</v>
      </c>
      <c r="G125" s="23">
        <v>43388</v>
      </c>
      <c r="H125" s="23">
        <v>43412</v>
      </c>
      <c r="I125" s="24" t="s">
        <v>26</v>
      </c>
      <c r="J125" s="216">
        <v>614</v>
      </c>
      <c r="K125" s="35">
        <v>1.31</v>
      </c>
      <c r="L125" s="36">
        <f t="shared" si="72"/>
        <v>804.34</v>
      </c>
      <c r="M125" s="37">
        <v>1.1499999999999999</v>
      </c>
      <c r="N125" s="35">
        <f t="shared" si="66"/>
        <v>706.09999999999991</v>
      </c>
      <c r="O125" s="38">
        <f t="shared" si="67"/>
        <v>0.16000000000000014</v>
      </c>
      <c r="P125" s="39">
        <f t="shared" si="68"/>
        <v>98.240000000000094</v>
      </c>
      <c r="Q125" s="57">
        <v>804.34</v>
      </c>
      <c r="R125" s="35" t="s">
        <v>27</v>
      </c>
      <c r="S125" s="35">
        <f t="shared" si="71"/>
        <v>0.05</v>
      </c>
      <c r="T125" s="35">
        <f t="shared" si="28"/>
        <v>30.700000000000003</v>
      </c>
      <c r="U125" s="53"/>
      <c r="V125" s="47"/>
      <c r="W125" s="48"/>
      <c r="X125" s="48"/>
      <c r="Y125" s="48"/>
      <c r="Z125" s="48"/>
    </row>
    <row r="126" spans="1:26" s="1" customFormat="1" ht="33" hidden="1" customHeight="1">
      <c r="A126" s="22" t="s">
        <v>70</v>
      </c>
      <c r="B126" s="23">
        <v>43355</v>
      </c>
      <c r="C126" s="24">
        <v>218498</v>
      </c>
      <c r="D126" s="24">
        <v>4757</v>
      </c>
      <c r="E126" s="25" t="s">
        <v>24</v>
      </c>
      <c r="F126" s="26" t="s">
        <v>74</v>
      </c>
      <c r="G126" s="23">
        <v>43388</v>
      </c>
      <c r="H126" s="23">
        <v>43412</v>
      </c>
      <c r="I126" s="24" t="s">
        <v>26</v>
      </c>
      <c r="J126" s="216">
        <v>632</v>
      </c>
      <c r="K126" s="35">
        <v>1.31</v>
      </c>
      <c r="L126" s="36">
        <f t="shared" si="72"/>
        <v>827.92000000000007</v>
      </c>
      <c r="M126" s="37">
        <v>1.1499999999999999</v>
      </c>
      <c r="N126" s="35">
        <f t="shared" si="66"/>
        <v>726.8</v>
      </c>
      <c r="O126" s="38">
        <f t="shared" si="67"/>
        <v>0.16000000000000014</v>
      </c>
      <c r="P126" s="39">
        <f t="shared" si="68"/>
        <v>101.12000000000009</v>
      </c>
      <c r="Q126" s="57">
        <v>827.92</v>
      </c>
      <c r="R126" s="35" t="s">
        <v>27</v>
      </c>
      <c r="S126" s="35">
        <f t="shared" si="71"/>
        <v>0.05</v>
      </c>
      <c r="T126" s="35">
        <f t="shared" si="28"/>
        <v>31.6</v>
      </c>
      <c r="U126" s="53"/>
      <c r="V126" s="47"/>
      <c r="W126" s="48"/>
      <c r="X126" s="48"/>
      <c r="Y126" s="48"/>
      <c r="Z126" s="48"/>
    </row>
    <row r="127" spans="1:26" s="1" customFormat="1" ht="33" hidden="1" customHeight="1">
      <c r="A127" s="22" t="s">
        <v>70</v>
      </c>
      <c r="B127" s="23">
        <v>43355</v>
      </c>
      <c r="C127" s="24">
        <v>218534</v>
      </c>
      <c r="D127" s="24">
        <v>4758</v>
      </c>
      <c r="E127" s="25" t="s">
        <v>24</v>
      </c>
      <c r="F127" s="26" t="s">
        <v>75</v>
      </c>
      <c r="G127" s="23">
        <v>43388</v>
      </c>
      <c r="H127" s="23">
        <v>43412</v>
      </c>
      <c r="I127" s="24" t="s">
        <v>26</v>
      </c>
      <c r="J127" s="216">
        <v>972</v>
      </c>
      <c r="K127" s="35">
        <v>1.42</v>
      </c>
      <c r="L127" s="36">
        <f t="shared" si="72"/>
        <v>1380.24</v>
      </c>
      <c r="M127" s="37">
        <v>1.25</v>
      </c>
      <c r="N127" s="35">
        <f t="shared" si="66"/>
        <v>1215</v>
      </c>
      <c r="O127" s="38">
        <f t="shared" si="67"/>
        <v>0.16999999999999993</v>
      </c>
      <c r="P127" s="39">
        <f t="shared" si="68"/>
        <v>165.23999999999992</v>
      </c>
      <c r="Q127" s="57">
        <v>1380.24</v>
      </c>
      <c r="R127" s="35" t="s">
        <v>27</v>
      </c>
      <c r="S127" s="35">
        <f t="shared" si="71"/>
        <v>0.05</v>
      </c>
      <c r="T127" s="35">
        <f t="shared" si="28"/>
        <v>48.6</v>
      </c>
      <c r="U127" s="53"/>
      <c r="V127" s="47"/>
      <c r="W127" s="48"/>
      <c r="X127" s="48"/>
      <c r="Y127" s="48"/>
      <c r="Z127" s="48"/>
    </row>
    <row r="128" spans="1:26" s="1" customFormat="1" ht="33" hidden="1" customHeight="1">
      <c r="A128" s="22" t="s">
        <v>70</v>
      </c>
      <c r="B128" s="23">
        <v>43355</v>
      </c>
      <c r="C128" s="24">
        <v>218543</v>
      </c>
      <c r="D128" s="24">
        <v>4758</v>
      </c>
      <c r="E128" s="25" t="s">
        <v>24</v>
      </c>
      <c r="F128" s="26" t="s">
        <v>75</v>
      </c>
      <c r="G128" s="23">
        <v>43388</v>
      </c>
      <c r="H128" s="23">
        <v>43412</v>
      </c>
      <c r="I128" s="24" t="s">
        <v>26</v>
      </c>
      <c r="J128" s="216">
        <v>391</v>
      </c>
      <c r="K128" s="35">
        <v>1.42</v>
      </c>
      <c r="L128" s="36">
        <f t="shared" si="72"/>
        <v>555.22</v>
      </c>
      <c r="M128" s="37">
        <v>1.25</v>
      </c>
      <c r="N128" s="35">
        <f t="shared" si="66"/>
        <v>488.75</v>
      </c>
      <c r="O128" s="38">
        <f t="shared" si="67"/>
        <v>0.16999999999999993</v>
      </c>
      <c r="P128" s="39">
        <f t="shared" si="68"/>
        <v>66.46999999999997</v>
      </c>
      <c r="Q128" s="57">
        <v>555.22</v>
      </c>
      <c r="R128" s="35" t="s">
        <v>27</v>
      </c>
      <c r="S128" s="35">
        <f t="shared" si="71"/>
        <v>0.05</v>
      </c>
      <c r="T128" s="35">
        <f t="shared" si="28"/>
        <v>19.55</v>
      </c>
      <c r="U128" s="53"/>
      <c r="V128" s="47"/>
      <c r="W128" s="48"/>
      <c r="X128" s="48"/>
      <c r="Y128" s="48"/>
      <c r="Z128" s="48"/>
    </row>
    <row r="129" spans="1:26" s="1" customFormat="1" ht="33" hidden="1" customHeight="1">
      <c r="A129" s="22" t="s">
        <v>70</v>
      </c>
      <c r="B129" s="23">
        <v>43355</v>
      </c>
      <c r="C129" s="24">
        <v>218552</v>
      </c>
      <c r="D129" s="24">
        <v>4758</v>
      </c>
      <c r="E129" s="25" t="s">
        <v>24</v>
      </c>
      <c r="F129" s="26" t="s">
        <v>75</v>
      </c>
      <c r="G129" s="23">
        <v>43388</v>
      </c>
      <c r="H129" s="23">
        <v>43412</v>
      </c>
      <c r="I129" s="24" t="s">
        <v>26</v>
      </c>
      <c r="J129" s="216">
        <v>419</v>
      </c>
      <c r="K129" s="35">
        <v>1.42</v>
      </c>
      <c r="L129" s="36">
        <f t="shared" si="72"/>
        <v>594.98</v>
      </c>
      <c r="M129" s="37">
        <v>1.25</v>
      </c>
      <c r="N129" s="35">
        <f t="shared" si="66"/>
        <v>523.75</v>
      </c>
      <c r="O129" s="38">
        <f t="shared" si="67"/>
        <v>0.16999999999999993</v>
      </c>
      <c r="P129" s="39">
        <f t="shared" si="68"/>
        <v>71.229999999999976</v>
      </c>
      <c r="Q129" s="57">
        <v>594.98</v>
      </c>
      <c r="R129" s="35" t="s">
        <v>27</v>
      </c>
      <c r="S129" s="35">
        <f t="shared" si="71"/>
        <v>0.05</v>
      </c>
      <c r="T129" s="35">
        <f t="shared" si="28"/>
        <v>20.950000000000003</v>
      </c>
      <c r="U129" s="53"/>
      <c r="V129" s="47"/>
      <c r="W129" s="48"/>
      <c r="X129" s="48"/>
      <c r="Y129" s="48"/>
      <c r="Z129" s="48"/>
    </row>
    <row r="130" spans="1:26" s="1" customFormat="1" ht="33" hidden="1" customHeight="1">
      <c r="A130" s="22" t="s">
        <v>70</v>
      </c>
      <c r="B130" s="23">
        <v>43355</v>
      </c>
      <c r="C130" s="24">
        <v>218580</v>
      </c>
      <c r="D130" s="24">
        <v>4759</v>
      </c>
      <c r="E130" s="25" t="s">
        <v>24</v>
      </c>
      <c r="F130" s="26" t="s">
        <v>76</v>
      </c>
      <c r="G130" s="23">
        <v>43388</v>
      </c>
      <c r="H130" s="23">
        <v>43412</v>
      </c>
      <c r="I130" s="24" t="s">
        <v>26</v>
      </c>
      <c r="J130" s="216">
        <v>648</v>
      </c>
      <c r="K130" s="35">
        <v>1.42</v>
      </c>
      <c r="L130" s="36">
        <f t="shared" si="72"/>
        <v>920.16</v>
      </c>
      <c r="M130" s="37">
        <v>1.25</v>
      </c>
      <c r="N130" s="35">
        <f t="shared" si="66"/>
        <v>810</v>
      </c>
      <c r="O130" s="38">
        <f t="shared" si="67"/>
        <v>0.16999999999999993</v>
      </c>
      <c r="P130" s="39">
        <f t="shared" si="68"/>
        <v>110.15999999999995</v>
      </c>
      <c r="Q130" s="57">
        <v>920.16</v>
      </c>
      <c r="R130" s="35" t="s">
        <v>27</v>
      </c>
      <c r="S130" s="35">
        <f t="shared" si="71"/>
        <v>0.05</v>
      </c>
      <c r="T130" s="35">
        <f t="shared" si="28"/>
        <v>32.4</v>
      </c>
      <c r="U130" s="53"/>
      <c r="V130" s="47"/>
      <c r="W130" s="48"/>
      <c r="X130" s="48"/>
      <c r="Y130" s="48"/>
      <c r="Z130" s="48"/>
    </row>
    <row r="131" spans="1:26" s="1" customFormat="1" ht="33" hidden="1" customHeight="1">
      <c r="A131" s="22" t="s">
        <v>70</v>
      </c>
      <c r="B131" s="23">
        <v>43355</v>
      </c>
      <c r="C131" s="24">
        <v>218599</v>
      </c>
      <c r="D131" s="24">
        <v>4759</v>
      </c>
      <c r="E131" s="25" t="s">
        <v>24</v>
      </c>
      <c r="F131" s="26" t="s">
        <v>76</v>
      </c>
      <c r="G131" s="23">
        <v>43388</v>
      </c>
      <c r="H131" s="23">
        <v>43412</v>
      </c>
      <c r="I131" s="24" t="s">
        <v>26</v>
      </c>
      <c r="J131" s="216">
        <v>271</v>
      </c>
      <c r="K131" s="35">
        <v>1.42</v>
      </c>
      <c r="L131" s="36">
        <f t="shared" si="72"/>
        <v>384.82</v>
      </c>
      <c r="M131" s="37">
        <v>1.25</v>
      </c>
      <c r="N131" s="35">
        <f t="shared" si="66"/>
        <v>338.75</v>
      </c>
      <c r="O131" s="38">
        <f t="shared" si="67"/>
        <v>0.16999999999999993</v>
      </c>
      <c r="P131" s="39">
        <f t="shared" si="68"/>
        <v>46.069999999999979</v>
      </c>
      <c r="Q131" s="57">
        <v>384.82</v>
      </c>
      <c r="R131" s="35" t="s">
        <v>27</v>
      </c>
      <c r="S131" s="35">
        <f t="shared" si="71"/>
        <v>0.05</v>
      </c>
      <c r="T131" s="35">
        <f t="shared" si="28"/>
        <v>13.55</v>
      </c>
      <c r="U131" s="53"/>
      <c r="V131" s="47"/>
      <c r="W131" s="48"/>
      <c r="X131" s="48"/>
      <c r="Y131" s="48"/>
      <c r="Z131" s="48"/>
    </row>
    <row r="132" spans="1:26" s="1" customFormat="1" ht="33" hidden="1" customHeight="1">
      <c r="A132" s="22" t="s">
        <v>70</v>
      </c>
      <c r="B132" s="23">
        <v>43355</v>
      </c>
      <c r="C132" s="24">
        <v>218617</v>
      </c>
      <c r="D132" s="24">
        <v>4759</v>
      </c>
      <c r="E132" s="25" t="s">
        <v>24</v>
      </c>
      <c r="F132" s="26" t="s">
        <v>76</v>
      </c>
      <c r="G132" s="23">
        <v>43388</v>
      </c>
      <c r="H132" s="23">
        <v>43412</v>
      </c>
      <c r="I132" s="24" t="s">
        <v>26</v>
      </c>
      <c r="J132" s="216">
        <v>283</v>
      </c>
      <c r="K132" s="35">
        <v>1.42</v>
      </c>
      <c r="L132" s="36">
        <f t="shared" si="72"/>
        <v>401.85999999999996</v>
      </c>
      <c r="M132" s="37">
        <v>1.25</v>
      </c>
      <c r="N132" s="35">
        <f t="shared" si="66"/>
        <v>353.75</v>
      </c>
      <c r="O132" s="38">
        <f t="shared" si="67"/>
        <v>0.16999999999999993</v>
      </c>
      <c r="P132" s="39">
        <f t="shared" si="68"/>
        <v>48.109999999999978</v>
      </c>
      <c r="Q132" s="57">
        <v>401.86</v>
      </c>
      <c r="R132" s="35" t="s">
        <v>27</v>
      </c>
      <c r="S132" s="35">
        <f t="shared" si="71"/>
        <v>0.05</v>
      </c>
      <c r="T132" s="35">
        <f t="shared" si="28"/>
        <v>14.15</v>
      </c>
      <c r="U132" s="53"/>
      <c r="V132" s="47"/>
      <c r="W132" s="48"/>
      <c r="X132" s="48"/>
      <c r="Y132" s="48"/>
      <c r="Z132" s="48"/>
    </row>
    <row r="133" spans="1:26" s="1" customFormat="1" ht="33" hidden="1" customHeight="1">
      <c r="A133" s="22" t="s">
        <v>67</v>
      </c>
      <c r="B133" s="23">
        <v>43355</v>
      </c>
      <c r="C133" s="24">
        <v>218635</v>
      </c>
      <c r="D133" s="24">
        <v>4760</v>
      </c>
      <c r="E133" s="25" t="s">
        <v>24</v>
      </c>
      <c r="F133" s="26" t="s">
        <v>77</v>
      </c>
      <c r="G133" s="23">
        <v>43388</v>
      </c>
      <c r="H133" s="23">
        <v>43412</v>
      </c>
      <c r="I133" s="24" t="s">
        <v>26</v>
      </c>
      <c r="J133" s="216">
        <v>735</v>
      </c>
      <c r="K133" s="35">
        <v>1.49</v>
      </c>
      <c r="L133" s="36">
        <f t="shared" si="72"/>
        <v>1095.1500000000001</v>
      </c>
      <c r="M133" s="37">
        <v>1.29</v>
      </c>
      <c r="N133" s="35">
        <f t="shared" si="66"/>
        <v>948.15</v>
      </c>
      <c r="O133" s="38">
        <f t="shared" si="67"/>
        <v>0.19999999999999996</v>
      </c>
      <c r="P133" s="39">
        <f t="shared" si="68"/>
        <v>146.99999999999997</v>
      </c>
      <c r="Q133" s="57">
        <v>1095.1500000000001</v>
      </c>
      <c r="R133" s="35" t="s">
        <v>27</v>
      </c>
      <c r="S133" s="35">
        <f t="shared" ref="S133:S141" si="73">0.04+0.02</f>
        <v>0.06</v>
      </c>
      <c r="T133" s="35">
        <f t="shared" si="28"/>
        <v>44.1</v>
      </c>
      <c r="U133" s="53"/>
      <c r="V133" s="47"/>
      <c r="W133" s="48"/>
      <c r="X133" s="48"/>
      <c r="Y133" s="48"/>
      <c r="Z133" s="48"/>
    </row>
    <row r="134" spans="1:26" s="1" customFormat="1" ht="33" hidden="1" customHeight="1">
      <c r="A134" s="22" t="s">
        <v>67</v>
      </c>
      <c r="B134" s="23">
        <v>43355</v>
      </c>
      <c r="C134" s="24">
        <v>218662</v>
      </c>
      <c r="D134" s="24">
        <v>4760</v>
      </c>
      <c r="E134" s="25" t="s">
        <v>24</v>
      </c>
      <c r="F134" s="26" t="s">
        <v>77</v>
      </c>
      <c r="G134" s="23">
        <v>43388</v>
      </c>
      <c r="H134" s="23">
        <v>43412</v>
      </c>
      <c r="I134" s="24" t="s">
        <v>26</v>
      </c>
      <c r="J134" s="216">
        <v>1162</v>
      </c>
      <c r="K134" s="35">
        <v>1.49</v>
      </c>
      <c r="L134" s="36">
        <f t="shared" si="72"/>
        <v>1731.3799999999999</v>
      </c>
      <c r="M134" s="37">
        <v>1.29</v>
      </c>
      <c r="N134" s="35">
        <f t="shared" si="66"/>
        <v>1498.98</v>
      </c>
      <c r="O134" s="38">
        <f t="shared" si="67"/>
        <v>0.19999999999999996</v>
      </c>
      <c r="P134" s="39">
        <f t="shared" si="68"/>
        <v>232.39999999999995</v>
      </c>
      <c r="Q134" s="57">
        <v>1731.38</v>
      </c>
      <c r="R134" s="35" t="s">
        <v>27</v>
      </c>
      <c r="S134" s="35">
        <f t="shared" si="73"/>
        <v>0.06</v>
      </c>
      <c r="T134" s="35">
        <f t="shared" si="28"/>
        <v>69.72</v>
      </c>
      <c r="U134" s="53"/>
      <c r="V134" s="47"/>
      <c r="W134" s="48"/>
      <c r="X134" s="48"/>
      <c r="Y134" s="48"/>
      <c r="Z134" s="48"/>
    </row>
    <row r="135" spans="1:26" s="1" customFormat="1" ht="33" hidden="1" customHeight="1">
      <c r="A135" s="22" t="s">
        <v>67</v>
      </c>
      <c r="B135" s="23">
        <v>43355</v>
      </c>
      <c r="C135" s="24">
        <v>218671</v>
      </c>
      <c r="D135" s="24">
        <v>4760</v>
      </c>
      <c r="E135" s="25" t="s">
        <v>24</v>
      </c>
      <c r="F135" s="26" t="s">
        <v>77</v>
      </c>
      <c r="G135" s="23">
        <v>43388</v>
      </c>
      <c r="H135" s="23">
        <v>43412</v>
      </c>
      <c r="I135" s="24" t="s">
        <v>26</v>
      </c>
      <c r="J135" s="216">
        <v>302</v>
      </c>
      <c r="K135" s="35">
        <v>1.49</v>
      </c>
      <c r="L135" s="36">
        <f t="shared" si="72"/>
        <v>449.98</v>
      </c>
      <c r="M135" s="37">
        <v>1.29</v>
      </c>
      <c r="N135" s="35">
        <f t="shared" si="66"/>
        <v>389.58</v>
      </c>
      <c r="O135" s="38">
        <f t="shared" si="67"/>
        <v>0.19999999999999996</v>
      </c>
      <c r="P135" s="39">
        <f t="shared" si="68"/>
        <v>60.399999999999984</v>
      </c>
      <c r="Q135" s="57">
        <v>449.98</v>
      </c>
      <c r="R135" s="35" t="s">
        <v>27</v>
      </c>
      <c r="S135" s="35">
        <f t="shared" si="73"/>
        <v>0.06</v>
      </c>
      <c r="T135" s="35">
        <f t="shared" ref="T135:T198" si="74">+S135*J135</f>
        <v>18.12</v>
      </c>
      <c r="U135" s="53"/>
      <c r="V135" s="47"/>
      <c r="W135" s="48"/>
      <c r="X135" s="48"/>
      <c r="Y135" s="48"/>
      <c r="Z135" s="48"/>
    </row>
    <row r="136" spans="1:26" s="1" customFormat="1" ht="33" hidden="1" customHeight="1">
      <c r="A136" s="22" t="s">
        <v>64</v>
      </c>
      <c r="B136" s="23">
        <v>43355</v>
      </c>
      <c r="C136" s="24">
        <v>218727</v>
      </c>
      <c r="D136" s="24">
        <v>4761</v>
      </c>
      <c r="E136" s="25" t="s">
        <v>24</v>
      </c>
      <c r="F136" s="26" t="s">
        <v>78</v>
      </c>
      <c r="G136" s="23">
        <v>43388</v>
      </c>
      <c r="H136" s="23">
        <v>43412</v>
      </c>
      <c r="I136" s="24" t="s">
        <v>26</v>
      </c>
      <c r="J136" s="216">
        <v>539</v>
      </c>
      <c r="K136" s="35">
        <v>1.56</v>
      </c>
      <c r="L136" s="36">
        <f t="shared" si="72"/>
        <v>840.84</v>
      </c>
      <c r="M136" s="37">
        <v>1.37</v>
      </c>
      <c r="N136" s="35">
        <f t="shared" si="66"/>
        <v>738.43000000000006</v>
      </c>
      <c r="O136" s="38">
        <f t="shared" si="67"/>
        <v>0.18999999999999995</v>
      </c>
      <c r="P136" s="39">
        <f t="shared" si="68"/>
        <v>102.40999999999997</v>
      </c>
      <c r="Q136" s="57">
        <v>840.84</v>
      </c>
      <c r="R136" s="35" t="s">
        <v>27</v>
      </c>
      <c r="S136" s="35">
        <f t="shared" si="73"/>
        <v>0.06</v>
      </c>
      <c r="T136" s="35">
        <f t="shared" si="74"/>
        <v>32.339999999999996</v>
      </c>
      <c r="U136" s="53"/>
      <c r="V136" s="47"/>
      <c r="W136" s="48"/>
      <c r="X136" s="48"/>
      <c r="Y136" s="48"/>
      <c r="Z136" s="48"/>
    </row>
    <row r="137" spans="1:26" s="1" customFormat="1" ht="33" hidden="1" customHeight="1">
      <c r="A137" s="22" t="s">
        <v>64</v>
      </c>
      <c r="B137" s="23">
        <v>43355</v>
      </c>
      <c r="C137" s="24">
        <v>218736</v>
      </c>
      <c r="D137" s="24">
        <v>4761</v>
      </c>
      <c r="E137" s="25" t="s">
        <v>24</v>
      </c>
      <c r="F137" s="26" t="s">
        <v>78</v>
      </c>
      <c r="G137" s="23">
        <v>43388</v>
      </c>
      <c r="H137" s="23">
        <v>43412</v>
      </c>
      <c r="I137" s="24" t="s">
        <v>26</v>
      </c>
      <c r="J137" s="216">
        <v>652</v>
      </c>
      <c r="K137" s="35">
        <v>1.56</v>
      </c>
      <c r="L137" s="36">
        <f t="shared" si="72"/>
        <v>1017.12</v>
      </c>
      <c r="M137" s="37">
        <v>1.37</v>
      </c>
      <c r="N137" s="35">
        <f t="shared" ref="N137:N168" si="75">+M137*J137</f>
        <v>893.24000000000012</v>
      </c>
      <c r="O137" s="38">
        <f t="shared" ref="O137:O168" si="76">+K137-M137</f>
        <v>0.18999999999999995</v>
      </c>
      <c r="P137" s="39">
        <f t="shared" ref="P137:P168" si="77">+O137*J137</f>
        <v>123.87999999999997</v>
      </c>
      <c r="Q137" s="57">
        <v>1017.12</v>
      </c>
      <c r="R137" s="35" t="s">
        <v>27</v>
      </c>
      <c r="S137" s="35">
        <f t="shared" si="73"/>
        <v>0.06</v>
      </c>
      <c r="T137" s="35">
        <f t="shared" si="74"/>
        <v>39.119999999999997</v>
      </c>
      <c r="U137" s="53"/>
      <c r="V137" s="47"/>
      <c r="W137" s="48"/>
      <c r="X137" s="48"/>
      <c r="Y137" s="48"/>
      <c r="Z137" s="48"/>
    </row>
    <row r="138" spans="1:26" s="1" customFormat="1" ht="33" hidden="1" customHeight="1">
      <c r="A138" s="22" t="s">
        <v>64</v>
      </c>
      <c r="B138" s="23">
        <v>43355</v>
      </c>
      <c r="C138" s="24">
        <v>218745</v>
      </c>
      <c r="D138" s="24">
        <v>4761</v>
      </c>
      <c r="E138" s="25" t="s">
        <v>24</v>
      </c>
      <c r="F138" s="26" t="s">
        <v>78</v>
      </c>
      <c r="G138" s="23">
        <v>43388</v>
      </c>
      <c r="H138" s="23">
        <v>43412</v>
      </c>
      <c r="I138" s="24" t="s">
        <v>26</v>
      </c>
      <c r="J138" s="216">
        <v>106</v>
      </c>
      <c r="K138" s="35">
        <v>1.56</v>
      </c>
      <c r="L138" s="36">
        <f t="shared" si="72"/>
        <v>165.36</v>
      </c>
      <c r="M138" s="37">
        <v>1.37</v>
      </c>
      <c r="N138" s="35">
        <f t="shared" si="75"/>
        <v>145.22</v>
      </c>
      <c r="O138" s="38">
        <f t="shared" si="76"/>
        <v>0.18999999999999995</v>
      </c>
      <c r="P138" s="39">
        <f t="shared" si="77"/>
        <v>20.139999999999993</v>
      </c>
      <c r="Q138" s="57">
        <v>165.36</v>
      </c>
      <c r="R138" s="35" t="s">
        <v>27</v>
      </c>
      <c r="S138" s="35">
        <f t="shared" si="73"/>
        <v>0.06</v>
      </c>
      <c r="T138" s="35">
        <f t="shared" si="74"/>
        <v>6.3599999999999994</v>
      </c>
      <c r="U138" s="53"/>
      <c r="V138" s="47"/>
      <c r="W138" s="48"/>
      <c r="X138" s="48"/>
      <c r="Y138" s="48"/>
      <c r="Z138" s="48"/>
    </row>
    <row r="139" spans="1:26" s="1" customFormat="1" ht="33" hidden="1" customHeight="1">
      <c r="A139" s="22" t="s">
        <v>70</v>
      </c>
      <c r="B139" s="23">
        <v>43355</v>
      </c>
      <c r="C139" s="24">
        <v>218781</v>
      </c>
      <c r="D139" s="24">
        <v>4762</v>
      </c>
      <c r="E139" s="25" t="s">
        <v>24</v>
      </c>
      <c r="F139" s="26" t="s">
        <v>79</v>
      </c>
      <c r="G139" s="23">
        <v>43388</v>
      </c>
      <c r="H139" s="23">
        <v>43412</v>
      </c>
      <c r="I139" s="24" t="s">
        <v>26</v>
      </c>
      <c r="J139" s="216">
        <v>936</v>
      </c>
      <c r="K139" s="35">
        <v>1.56</v>
      </c>
      <c r="L139" s="36">
        <f t="shared" si="72"/>
        <v>1460.16</v>
      </c>
      <c r="M139" s="37">
        <v>1.37</v>
      </c>
      <c r="N139" s="35">
        <f t="shared" si="75"/>
        <v>1282.3200000000002</v>
      </c>
      <c r="O139" s="38">
        <f t="shared" si="76"/>
        <v>0.18999999999999995</v>
      </c>
      <c r="P139" s="39">
        <f t="shared" si="77"/>
        <v>177.83999999999995</v>
      </c>
      <c r="Q139" s="57">
        <v>1460.16</v>
      </c>
      <c r="R139" s="35" t="s">
        <v>27</v>
      </c>
      <c r="S139" s="35">
        <f t="shared" si="73"/>
        <v>0.06</v>
      </c>
      <c r="T139" s="35">
        <f t="shared" si="74"/>
        <v>56.16</v>
      </c>
      <c r="U139" s="53"/>
      <c r="V139" s="47"/>
      <c r="W139" s="48"/>
      <c r="X139" s="48"/>
      <c r="Y139" s="48"/>
      <c r="Z139" s="48"/>
    </row>
    <row r="140" spans="1:26" s="1" customFormat="1" ht="33" hidden="1" customHeight="1">
      <c r="A140" s="22" t="s">
        <v>70</v>
      </c>
      <c r="B140" s="23">
        <v>43355</v>
      </c>
      <c r="C140" s="24">
        <v>218800</v>
      </c>
      <c r="D140" s="24">
        <v>4762</v>
      </c>
      <c r="E140" s="25" t="s">
        <v>24</v>
      </c>
      <c r="F140" s="26" t="s">
        <v>79</v>
      </c>
      <c r="G140" s="23">
        <v>43388</v>
      </c>
      <c r="H140" s="23">
        <v>43412</v>
      </c>
      <c r="I140" s="24" t="s">
        <v>26</v>
      </c>
      <c r="J140" s="216">
        <v>395</v>
      </c>
      <c r="K140" s="35">
        <v>1.56</v>
      </c>
      <c r="L140" s="36">
        <f t="shared" si="72"/>
        <v>616.20000000000005</v>
      </c>
      <c r="M140" s="37">
        <v>1.37</v>
      </c>
      <c r="N140" s="35">
        <f t="shared" si="75"/>
        <v>541.15000000000009</v>
      </c>
      <c r="O140" s="38">
        <f t="shared" si="76"/>
        <v>0.18999999999999995</v>
      </c>
      <c r="P140" s="39">
        <f t="shared" si="77"/>
        <v>75.049999999999983</v>
      </c>
      <c r="Q140" s="57">
        <v>616.20000000000005</v>
      </c>
      <c r="R140" s="35" t="s">
        <v>27</v>
      </c>
      <c r="S140" s="35">
        <f t="shared" si="73"/>
        <v>0.06</v>
      </c>
      <c r="T140" s="35">
        <f t="shared" si="74"/>
        <v>23.7</v>
      </c>
      <c r="U140" s="53"/>
      <c r="V140" s="47"/>
      <c r="W140" s="48"/>
      <c r="X140" s="48"/>
      <c r="Y140" s="48"/>
      <c r="Z140" s="48"/>
    </row>
    <row r="141" spans="1:26" s="1" customFormat="1" ht="33" hidden="1" customHeight="1">
      <c r="A141" s="22" t="s">
        <v>70</v>
      </c>
      <c r="B141" s="23">
        <v>43355</v>
      </c>
      <c r="C141" s="24">
        <v>218819</v>
      </c>
      <c r="D141" s="24">
        <v>4762</v>
      </c>
      <c r="E141" s="25" t="s">
        <v>24</v>
      </c>
      <c r="F141" s="26" t="s">
        <v>79</v>
      </c>
      <c r="G141" s="23">
        <v>43388</v>
      </c>
      <c r="H141" s="23">
        <v>43412</v>
      </c>
      <c r="I141" s="24" t="s">
        <v>26</v>
      </c>
      <c r="J141" s="216">
        <v>223</v>
      </c>
      <c r="K141" s="35">
        <v>1.56</v>
      </c>
      <c r="L141" s="36">
        <f t="shared" si="72"/>
        <v>347.88</v>
      </c>
      <c r="M141" s="37">
        <v>1.37</v>
      </c>
      <c r="N141" s="35">
        <f t="shared" si="75"/>
        <v>305.51000000000005</v>
      </c>
      <c r="O141" s="38">
        <f t="shared" si="76"/>
        <v>0.18999999999999995</v>
      </c>
      <c r="P141" s="39">
        <f t="shared" si="77"/>
        <v>42.36999999999999</v>
      </c>
      <c r="Q141" s="57">
        <v>347.88</v>
      </c>
      <c r="R141" s="35" t="s">
        <v>27</v>
      </c>
      <c r="S141" s="35">
        <f t="shared" si="73"/>
        <v>0.06</v>
      </c>
      <c r="T141" s="35">
        <f t="shared" si="74"/>
        <v>13.379999999999999</v>
      </c>
      <c r="U141" s="53"/>
      <c r="V141" s="47"/>
      <c r="W141" s="48"/>
      <c r="X141" s="48"/>
      <c r="Y141" s="48"/>
      <c r="Z141" s="48"/>
    </row>
    <row r="142" spans="1:26" s="1" customFormat="1" ht="33" hidden="1" customHeight="1">
      <c r="A142" s="22" t="s">
        <v>67</v>
      </c>
      <c r="B142" s="23">
        <v>43355</v>
      </c>
      <c r="C142" s="24">
        <v>218855</v>
      </c>
      <c r="D142" s="24">
        <v>4763</v>
      </c>
      <c r="E142" s="25" t="s">
        <v>24</v>
      </c>
      <c r="F142" s="26" t="s">
        <v>80</v>
      </c>
      <c r="G142" s="23">
        <v>43388</v>
      </c>
      <c r="H142" s="23">
        <v>43412</v>
      </c>
      <c r="I142" s="24" t="s">
        <v>26</v>
      </c>
      <c r="J142" s="216">
        <v>294</v>
      </c>
      <c r="K142" s="35">
        <v>1.4</v>
      </c>
      <c r="L142" s="36">
        <f t="shared" si="72"/>
        <v>411.59999999999997</v>
      </c>
      <c r="M142" s="37">
        <v>1.23</v>
      </c>
      <c r="N142" s="35">
        <f t="shared" si="75"/>
        <v>361.62</v>
      </c>
      <c r="O142" s="38">
        <f t="shared" si="76"/>
        <v>0.16999999999999993</v>
      </c>
      <c r="P142" s="39">
        <f t="shared" si="77"/>
        <v>49.979999999999976</v>
      </c>
      <c r="Q142" s="57">
        <v>411.6</v>
      </c>
      <c r="R142" s="35" t="s">
        <v>27</v>
      </c>
      <c r="S142" s="35">
        <f>0.03+0.02</f>
        <v>0.05</v>
      </c>
      <c r="T142" s="35">
        <f t="shared" si="74"/>
        <v>14.700000000000001</v>
      </c>
      <c r="U142" s="53"/>
      <c r="V142" s="47"/>
      <c r="W142" s="48"/>
      <c r="X142" s="48"/>
      <c r="Y142" s="48"/>
      <c r="Z142" s="48"/>
    </row>
    <row r="143" spans="1:26" s="1" customFormat="1" ht="33" hidden="1" customHeight="1">
      <c r="A143" s="22" t="s">
        <v>67</v>
      </c>
      <c r="B143" s="23">
        <v>43355</v>
      </c>
      <c r="C143" s="24">
        <v>218882</v>
      </c>
      <c r="D143" s="24">
        <v>4763</v>
      </c>
      <c r="E143" s="25" t="s">
        <v>24</v>
      </c>
      <c r="F143" s="26" t="s">
        <v>80</v>
      </c>
      <c r="G143" s="23">
        <v>43388</v>
      </c>
      <c r="H143" s="23">
        <v>43412</v>
      </c>
      <c r="I143" s="24" t="s">
        <v>26</v>
      </c>
      <c r="J143" s="216">
        <v>448</v>
      </c>
      <c r="K143" s="35">
        <v>1.4</v>
      </c>
      <c r="L143" s="36">
        <f t="shared" si="72"/>
        <v>627.19999999999993</v>
      </c>
      <c r="M143" s="37">
        <v>1.23</v>
      </c>
      <c r="N143" s="35">
        <f t="shared" si="75"/>
        <v>551.04</v>
      </c>
      <c r="O143" s="38">
        <f t="shared" si="76"/>
        <v>0.16999999999999993</v>
      </c>
      <c r="P143" s="39">
        <f t="shared" si="77"/>
        <v>76.159999999999968</v>
      </c>
      <c r="Q143" s="57">
        <v>627.20000000000005</v>
      </c>
      <c r="R143" s="35" t="s">
        <v>27</v>
      </c>
      <c r="S143" s="35">
        <f>0.03+0.02</f>
        <v>0.05</v>
      </c>
      <c r="T143" s="35">
        <f t="shared" si="74"/>
        <v>22.400000000000002</v>
      </c>
      <c r="U143" s="53"/>
      <c r="V143" s="47"/>
      <c r="W143" s="48"/>
      <c r="X143" s="48"/>
      <c r="Y143" s="48"/>
      <c r="Z143" s="48"/>
    </row>
    <row r="144" spans="1:26" s="1" customFormat="1" ht="33" hidden="1" customHeight="1">
      <c r="A144" s="22" t="s">
        <v>81</v>
      </c>
      <c r="B144" s="23">
        <v>43355</v>
      </c>
      <c r="C144" s="24">
        <v>218929</v>
      </c>
      <c r="D144" s="24">
        <v>4764</v>
      </c>
      <c r="E144" s="25" t="s">
        <v>24</v>
      </c>
      <c r="F144" s="26" t="s">
        <v>82</v>
      </c>
      <c r="G144" s="23">
        <v>43388</v>
      </c>
      <c r="H144" s="23">
        <v>43412</v>
      </c>
      <c r="I144" s="24" t="s">
        <v>26</v>
      </c>
      <c r="J144" s="216">
        <v>468</v>
      </c>
      <c r="K144" s="35">
        <v>1.56</v>
      </c>
      <c r="L144" s="36">
        <f t="shared" si="72"/>
        <v>730.08</v>
      </c>
      <c r="M144" s="37">
        <v>1.1399999999999999</v>
      </c>
      <c r="N144" s="35">
        <f t="shared" si="75"/>
        <v>533.52</v>
      </c>
      <c r="O144" s="38">
        <f t="shared" si="76"/>
        <v>0.42000000000000015</v>
      </c>
      <c r="P144" s="39">
        <f t="shared" si="77"/>
        <v>196.56000000000006</v>
      </c>
      <c r="Q144" s="57">
        <v>730.08</v>
      </c>
      <c r="R144" s="35" t="s">
        <v>27</v>
      </c>
      <c r="S144" s="35">
        <v>0.1</v>
      </c>
      <c r="T144" s="35">
        <f t="shared" si="74"/>
        <v>46.800000000000004</v>
      </c>
      <c r="U144" s="53"/>
      <c r="V144" s="47"/>
      <c r="W144" s="48"/>
      <c r="X144" s="48"/>
      <c r="Y144" s="48"/>
      <c r="Z144" s="48"/>
    </row>
    <row r="145" spans="1:26" s="1" customFormat="1" ht="33" hidden="1" customHeight="1">
      <c r="A145" s="22" t="s">
        <v>81</v>
      </c>
      <c r="B145" s="23">
        <v>43355</v>
      </c>
      <c r="C145" s="24">
        <v>218947</v>
      </c>
      <c r="D145" s="24">
        <v>4764</v>
      </c>
      <c r="E145" s="25" t="s">
        <v>24</v>
      </c>
      <c r="F145" s="26" t="s">
        <v>82</v>
      </c>
      <c r="G145" s="23">
        <v>43388</v>
      </c>
      <c r="H145" s="23">
        <v>43412</v>
      </c>
      <c r="I145" s="24" t="s">
        <v>26</v>
      </c>
      <c r="J145" s="216">
        <v>295</v>
      </c>
      <c r="K145" s="35">
        <v>1.56</v>
      </c>
      <c r="L145" s="36">
        <f t="shared" si="72"/>
        <v>460.2</v>
      </c>
      <c r="M145" s="37">
        <v>1.1399999999999999</v>
      </c>
      <c r="N145" s="35">
        <f t="shared" si="75"/>
        <v>336.29999999999995</v>
      </c>
      <c r="O145" s="38">
        <f t="shared" si="76"/>
        <v>0.42000000000000015</v>
      </c>
      <c r="P145" s="39">
        <f t="shared" si="77"/>
        <v>123.90000000000005</v>
      </c>
      <c r="Q145" s="57">
        <v>460.2</v>
      </c>
      <c r="R145" s="35" t="s">
        <v>27</v>
      </c>
      <c r="S145" s="35">
        <v>0.1</v>
      </c>
      <c r="T145" s="35">
        <f t="shared" si="74"/>
        <v>29.5</v>
      </c>
      <c r="U145" s="53"/>
      <c r="V145" s="47"/>
      <c r="W145" s="48"/>
      <c r="X145" s="48"/>
      <c r="Y145" s="48"/>
      <c r="Z145" s="48"/>
    </row>
    <row r="146" spans="1:26" s="1" customFormat="1" ht="33" hidden="1" customHeight="1">
      <c r="A146" s="22" t="s">
        <v>81</v>
      </c>
      <c r="B146" s="23">
        <v>43355</v>
      </c>
      <c r="C146" s="24">
        <v>218974</v>
      </c>
      <c r="D146" s="24">
        <v>4765</v>
      </c>
      <c r="E146" s="25" t="s">
        <v>24</v>
      </c>
      <c r="F146" s="26" t="s">
        <v>83</v>
      </c>
      <c r="G146" s="23">
        <v>43388</v>
      </c>
      <c r="H146" s="23">
        <v>43412</v>
      </c>
      <c r="I146" s="24" t="s">
        <v>26</v>
      </c>
      <c r="J146" s="216">
        <v>735</v>
      </c>
      <c r="K146" s="35">
        <v>1.66</v>
      </c>
      <c r="L146" s="36">
        <f t="shared" si="72"/>
        <v>1220.0999999999999</v>
      </c>
      <c r="M146" s="37">
        <v>1.39</v>
      </c>
      <c r="N146" s="35">
        <f t="shared" si="75"/>
        <v>1021.65</v>
      </c>
      <c r="O146" s="38">
        <f t="shared" si="76"/>
        <v>0.27</v>
      </c>
      <c r="P146" s="39">
        <f t="shared" si="77"/>
        <v>198.45000000000002</v>
      </c>
      <c r="Q146" s="57">
        <v>1220.0999999999999</v>
      </c>
      <c r="R146" s="35" t="s">
        <v>27</v>
      </c>
      <c r="S146" s="35">
        <v>0.1</v>
      </c>
      <c r="T146" s="35">
        <f t="shared" si="74"/>
        <v>73.5</v>
      </c>
      <c r="U146" s="53"/>
      <c r="V146" s="47"/>
      <c r="W146" s="48"/>
      <c r="X146" s="48"/>
      <c r="Y146" s="48"/>
      <c r="Z146" s="48"/>
    </row>
    <row r="147" spans="1:26" s="1" customFormat="1" ht="33" hidden="1" customHeight="1">
      <c r="A147" s="22" t="s">
        <v>81</v>
      </c>
      <c r="B147" s="23">
        <v>43355</v>
      </c>
      <c r="C147" s="24">
        <v>218992</v>
      </c>
      <c r="D147" s="24">
        <v>4765</v>
      </c>
      <c r="E147" s="25" t="s">
        <v>24</v>
      </c>
      <c r="F147" s="26" t="s">
        <v>83</v>
      </c>
      <c r="G147" s="23">
        <v>43388</v>
      </c>
      <c r="H147" s="23">
        <v>43412</v>
      </c>
      <c r="I147" s="24" t="s">
        <v>26</v>
      </c>
      <c r="J147" s="216">
        <v>868</v>
      </c>
      <c r="K147" s="35">
        <v>1.66</v>
      </c>
      <c r="L147" s="36">
        <f t="shared" si="72"/>
        <v>1440.8799999999999</v>
      </c>
      <c r="M147" s="37">
        <v>1.39</v>
      </c>
      <c r="N147" s="35">
        <f t="shared" si="75"/>
        <v>1206.52</v>
      </c>
      <c r="O147" s="38">
        <f t="shared" si="76"/>
        <v>0.27</v>
      </c>
      <c r="P147" s="39">
        <f t="shared" si="77"/>
        <v>234.36</v>
      </c>
      <c r="Q147" s="57">
        <v>1440.88</v>
      </c>
      <c r="R147" s="35" t="s">
        <v>27</v>
      </c>
      <c r="S147" s="35">
        <v>0.1</v>
      </c>
      <c r="T147" s="35">
        <f t="shared" si="74"/>
        <v>86.800000000000011</v>
      </c>
      <c r="U147" s="53"/>
      <c r="V147" s="47"/>
      <c r="W147" s="48"/>
      <c r="X147" s="48"/>
      <c r="Y147" s="48"/>
      <c r="Z147" s="48"/>
    </row>
    <row r="148" spans="1:26" s="1" customFormat="1" ht="33" hidden="1" customHeight="1">
      <c r="A148" s="22" t="s">
        <v>81</v>
      </c>
      <c r="B148" s="23">
        <v>43355</v>
      </c>
      <c r="C148" s="24">
        <v>219010</v>
      </c>
      <c r="D148" s="24">
        <v>4765</v>
      </c>
      <c r="E148" s="25" t="s">
        <v>24</v>
      </c>
      <c r="F148" s="26" t="s">
        <v>83</v>
      </c>
      <c r="G148" s="23">
        <v>43388</v>
      </c>
      <c r="H148" s="23">
        <v>43412</v>
      </c>
      <c r="I148" s="24" t="s">
        <v>26</v>
      </c>
      <c r="J148" s="216">
        <v>351</v>
      </c>
      <c r="K148" s="35">
        <v>1.66</v>
      </c>
      <c r="L148" s="36">
        <f t="shared" si="72"/>
        <v>582.66</v>
      </c>
      <c r="M148" s="37">
        <v>1.39</v>
      </c>
      <c r="N148" s="35">
        <f t="shared" si="75"/>
        <v>487.89</v>
      </c>
      <c r="O148" s="38">
        <f t="shared" si="76"/>
        <v>0.27</v>
      </c>
      <c r="P148" s="39">
        <f t="shared" si="77"/>
        <v>94.77000000000001</v>
      </c>
      <c r="Q148" s="57">
        <v>582.66</v>
      </c>
      <c r="R148" s="35" t="s">
        <v>27</v>
      </c>
      <c r="S148" s="35">
        <v>0.1</v>
      </c>
      <c r="T148" s="35">
        <f t="shared" si="74"/>
        <v>35.1</v>
      </c>
      <c r="U148" s="53"/>
      <c r="V148" s="47"/>
      <c r="W148" s="48"/>
      <c r="X148" s="48"/>
      <c r="Y148" s="48"/>
      <c r="Z148" s="48"/>
    </row>
    <row r="149" spans="1:26" s="1" customFormat="1" ht="33" hidden="1" customHeight="1">
      <c r="A149" s="22" t="s">
        <v>81</v>
      </c>
      <c r="B149" s="23">
        <v>43355</v>
      </c>
      <c r="C149" s="24">
        <v>219048</v>
      </c>
      <c r="D149" s="24">
        <v>4766</v>
      </c>
      <c r="E149" s="25" t="s">
        <v>24</v>
      </c>
      <c r="F149" s="26" t="s">
        <v>84</v>
      </c>
      <c r="G149" s="23">
        <v>43388</v>
      </c>
      <c r="H149" s="23">
        <v>43412</v>
      </c>
      <c r="I149" s="24" t="s">
        <v>26</v>
      </c>
      <c r="J149" s="216">
        <v>637</v>
      </c>
      <c r="K149" s="35">
        <v>1.66</v>
      </c>
      <c r="L149" s="36">
        <f t="shared" si="72"/>
        <v>1057.4199999999998</v>
      </c>
      <c r="M149" s="37">
        <v>1.39</v>
      </c>
      <c r="N149" s="35">
        <f t="shared" si="75"/>
        <v>885.43</v>
      </c>
      <c r="O149" s="38">
        <f t="shared" si="76"/>
        <v>0.27</v>
      </c>
      <c r="P149" s="39">
        <f t="shared" si="77"/>
        <v>171.99</v>
      </c>
      <c r="Q149" s="57">
        <v>1057.42</v>
      </c>
      <c r="R149" s="35" t="s">
        <v>27</v>
      </c>
      <c r="S149" s="35">
        <v>0.1</v>
      </c>
      <c r="T149" s="35">
        <f t="shared" si="74"/>
        <v>63.7</v>
      </c>
      <c r="U149" s="53"/>
      <c r="V149" s="47"/>
      <c r="W149" s="48"/>
      <c r="X149" s="48"/>
      <c r="Y149" s="48"/>
      <c r="Z149" s="48"/>
    </row>
    <row r="150" spans="1:26" s="1" customFormat="1" ht="33" hidden="1" customHeight="1">
      <c r="A150" s="22" t="s">
        <v>81</v>
      </c>
      <c r="B150" s="23">
        <v>43355</v>
      </c>
      <c r="C150" s="24">
        <v>219066</v>
      </c>
      <c r="D150" s="24">
        <v>4766</v>
      </c>
      <c r="E150" s="25" t="s">
        <v>24</v>
      </c>
      <c r="F150" s="26" t="s">
        <v>84</v>
      </c>
      <c r="G150" s="23">
        <v>43388</v>
      </c>
      <c r="H150" s="23">
        <v>43412</v>
      </c>
      <c r="I150" s="24" t="s">
        <v>26</v>
      </c>
      <c r="J150" s="216">
        <v>724</v>
      </c>
      <c r="K150" s="35">
        <v>1.66</v>
      </c>
      <c r="L150" s="36">
        <f t="shared" si="72"/>
        <v>1201.8399999999999</v>
      </c>
      <c r="M150" s="37">
        <v>1.39</v>
      </c>
      <c r="N150" s="35">
        <f t="shared" si="75"/>
        <v>1006.3599999999999</v>
      </c>
      <c r="O150" s="38">
        <f t="shared" si="76"/>
        <v>0.27</v>
      </c>
      <c r="P150" s="39">
        <f t="shared" si="77"/>
        <v>195.48000000000002</v>
      </c>
      <c r="Q150" s="57">
        <v>1201.8399999999999</v>
      </c>
      <c r="R150" s="35" t="s">
        <v>27</v>
      </c>
      <c r="S150" s="35">
        <v>0.1</v>
      </c>
      <c r="T150" s="35">
        <f t="shared" si="74"/>
        <v>72.400000000000006</v>
      </c>
      <c r="U150" s="53"/>
      <c r="V150" s="47"/>
      <c r="W150" s="48"/>
      <c r="X150" s="48"/>
      <c r="Y150" s="48"/>
      <c r="Z150" s="48"/>
    </row>
    <row r="151" spans="1:26" s="1" customFormat="1" ht="33" hidden="1" customHeight="1">
      <c r="A151" s="22" t="s">
        <v>81</v>
      </c>
      <c r="B151" s="23">
        <v>43355</v>
      </c>
      <c r="C151" s="24">
        <v>219075</v>
      </c>
      <c r="D151" s="24">
        <v>4766</v>
      </c>
      <c r="E151" s="25" t="s">
        <v>24</v>
      </c>
      <c r="F151" s="26" t="s">
        <v>84</v>
      </c>
      <c r="G151" s="23">
        <v>43388</v>
      </c>
      <c r="H151" s="23">
        <v>43412</v>
      </c>
      <c r="I151" s="24" t="s">
        <v>26</v>
      </c>
      <c r="J151" s="216">
        <v>278</v>
      </c>
      <c r="K151" s="35">
        <v>1.66</v>
      </c>
      <c r="L151" s="36">
        <f t="shared" si="72"/>
        <v>461.47999999999996</v>
      </c>
      <c r="M151" s="37">
        <v>1.39</v>
      </c>
      <c r="N151" s="35">
        <f t="shared" si="75"/>
        <v>386.41999999999996</v>
      </c>
      <c r="O151" s="38">
        <f t="shared" si="76"/>
        <v>0.27</v>
      </c>
      <c r="P151" s="39">
        <f t="shared" si="77"/>
        <v>75.06</v>
      </c>
      <c r="Q151" s="57">
        <v>461.48</v>
      </c>
      <c r="R151" s="35" t="s">
        <v>27</v>
      </c>
      <c r="S151" s="35">
        <v>0.1</v>
      </c>
      <c r="T151" s="35">
        <f t="shared" si="74"/>
        <v>27.8</v>
      </c>
      <c r="U151" s="53"/>
      <c r="V151" s="47"/>
      <c r="W151" s="48"/>
      <c r="X151" s="48"/>
      <c r="Y151" s="48"/>
      <c r="Z151" s="48"/>
    </row>
    <row r="152" spans="1:26" s="1" customFormat="1" ht="33" hidden="1" customHeight="1">
      <c r="A152" s="22" t="s">
        <v>81</v>
      </c>
      <c r="B152" s="23">
        <v>43355</v>
      </c>
      <c r="C152" s="24">
        <v>219093</v>
      </c>
      <c r="D152" s="24">
        <v>4767</v>
      </c>
      <c r="E152" s="25" t="s">
        <v>24</v>
      </c>
      <c r="F152" s="26" t="s">
        <v>85</v>
      </c>
      <c r="G152" s="23">
        <v>43388</v>
      </c>
      <c r="H152" s="23">
        <v>43412</v>
      </c>
      <c r="I152" s="24" t="s">
        <v>26</v>
      </c>
      <c r="J152" s="216">
        <v>245</v>
      </c>
      <c r="K152" s="35">
        <v>1.66</v>
      </c>
      <c r="L152" s="36">
        <f t="shared" si="72"/>
        <v>406.7</v>
      </c>
      <c r="M152" s="37">
        <v>1.39</v>
      </c>
      <c r="N152" s="35">
        <f t="shared" si="75"/>
        <v>340.54999999999995</v>
      </c>
      <c r="O152" s="38">
        <f t="shared" si="76"/>
        <v>0.27</v>
      </c>
      <c r="P152" s="39">
        <f t="shared" si="77"/>
        <v>66.150000000000006</v>
      </c>
      <c r="Q152" s="57">
        <v>406.7</v>
      </c>
      <c r="R152" s="35" t="s">
        <v>27</v>
      </c>
      <c r="S152" s="35">
        <v>0.1</v>
      </c>
      <c r="T152" s="35">
        <f t="shared" si="74"/>
        <v>24.5</v>
      </c>
      <c r="U152" s="53"/>
      <c r="V152" s="47"/>
      <c r="W152" s="48"/>
      <c r="X152" s="48"/>
      <c r="Y152" s="48"/>
      <c r="Z152" s="48"/>
    </row>
    <row r="153" spans="1:26" s="1" customFormat="1" ht="33" hidden="1" customHeight="1">
      <c r="A153" s="22" t="s">
        <v>81</v>
      </c>
      <c r="B153" s="23">
        <v>43355</v>
      </c>
      <c r="C153" s="24">
        <v>219111</v>
      </c>
      <c r="D153" s="24">
        <v>4767</v>
      </c>
      <c r="E153" s="25" t="s">
        <v>24</v>
      </c>
      <c r="F153" s="26" t="s">
        <v>85</v>
      </c>
      <c r="G153" s="23">
        <v>43388</v>
      </c>
      <c r="H153" s="23">
        <v>43412</v>
      </c>
      <c r="I153" s="24" t="s">
        <v>26</v>
      </c>
      <c r="J153" s="216">
        <v>319</v>
      </c>
      <c r="K153" s="35">
        <v>1.66</v>
      </c>
      <c r="L153" s="36">
        <f t="shared" si="72"/>
        <v>529.54</v>
      </c>
      <c r="M153" s="37">
        <v>1.39</v>
      </c>
      <c r="N153" s="35">
        <f t="shared" si="75"/>
        <v>443.40999999999997</v>
      </c>
      <c r="O153" s="38">
        <f t="shared" si="76"/>
        <v>0.27</v>
      </c>
      <c r="P153" s="39">
        <f t="shared" si="77"/>
        <v>86.13000000000001</v>
      </c>
      <c r="Q153" s="57">
        <v>529.54</v>
      </c>
      <c r="R153" s="35" t="s">
        <v>27</v>
      </c>
      <c r="S153" s="35">
        <v>0.1</v>
      </c>
      <c r="T153" s="35">
        <f t="shared" si="74"/>
        <v>31.900000000000002</v>
      </c>
      <c r="U153" s="53"/>
      <c r="V153" s="47"/>
      <c r="W153" s="48"/>
      <c r="X153" s="48"/>
      <c r="Y153" s="48"/>
      <c r="Z153" s="48"/>
    </row>
    <row r="154" spans="1:26" s="1" customFormat="1" ht="33" hidden="1" customHeight="1">
      <c r="A154" s="22" t="s">
        <v>81</v>
      </c>
      <c r="B154" s="23">
        <v>43355</v>
      </c>
      <c r="C154" s="24">
        <v>219120</v>
      </c>
      <c r="D154" s="24">
        <v>4767</v>
      </c>
      <c r="E154" s="25" t="s">
        <v>24</v>
      </c>
      <c r="F154" s="26" t="s">
        <v>85</v>
      </c>
      <c r="G154" s="23">
        <v>43388</v>
      </c>
      <c r="H154" s="23">
        <v>43412</v>
      </c>
      <c r="I154" s="24" t="s">
        <v>26</v>
      </c>
      <c r="J154" s="216">
        <v>71</v>
      </c>
      <c r="K154" s="35">
        <v>1.66</v>
      </c>
      <c r="L154" s="36">
        <f t="shared" si="72"/>
        <v>117.86</v>
      </c>
      <c r="M154" s="37">
        <v>1.39</v>
      </c>
      <c r="N154" s="35">
        <f t="shared" si="75"/>
        <v>98.69</v>
      </c>
      <c r="O154" s="38">
        <f t="shared" si="76"/>
        <v>0.27</v>
      </c>
      <c r="P154" s="39">
        <f t="shared" si="77"/>
        <v>19.170000000000002</v>
      </c>
      <c r="Q154" s="57">
        <v>117.86</v>
      </c>
      <c r="R154" s="35" t="s">
        <v>27</v>
      </c>
      <c r="S154" s="35">
        <v>0.1</v>
      </c>
      <c r="T154" s="35">
        <f t="shared" si="74"/>
        <v>7.1000000000000005</v>
      </c>
      <c r="U154" s="56"/>
      <c r="V154" s="47"/>
      <c r="W154" s="48"/>
      <c r="X154" s="48"/>
      <c r="Y154" s="48"/>
      <c r="Z154" s="48"/>
    </row>
    <row r="155" spans="1:26" s="1" customFormat="1" ht="33" hidden="1" customHeight="1">
      <c r="A155" s="22" t="s">
        <v>64</v>
      </c>
      <c r="B155" s="23">
        <v>43355</v>
      </c>
      <c r="C155" s="24">
        <v>219890</v>
      </c>
      <c r="D155" s="24">
        <v>4756</v>
      </c>
      <c r="E155" s="25" t="s">
        <v>24</v>
      </c>
      <c r="F155" s="26" t="s">
        <v>73</v>
      </c>
      <c r="G155" s="23">
        <v>43388</v>
      </c>
      <c r="H155" s="23">
        <v>43412</v>
      </c>
      <c r="I155" s="24" t="s">
        <v>26</v>
      </c>
      <c r="J155" s="216">
        <v>580</v>
      </c>
      <c r="K155" s="35">
        <v>1.31</v>
      </c>
      <c r="L155" s="36">
        <f t="shared" si="72"/>
        <v>759.80000000000007</v>
      </c>
      <c r="M155" s="37">
        <v>1.1499999999999999</v>
      </c>
      <c r="N155" s="35">
        <f t="shared" si="75"/>
        <v>667</v>
      </c>
      <c r="O155" s="38">
        <f t="shared" si="76"/>
        <v>0.16000000000000014</v>
      </c>
      <c r="P155" s="39">
        <f t="shared" si="77"/>
        <v>92.800000000000082</v>
      </c>
      <c r="Q155" s="57">
        <v>759.8</v>
      </c>
      <c r="R155" s="35" t="s">
        <v>27</v>
      </c>
      <c r="S155" s="35">
        <f>0.03+0.02</f>
        <v>0.05</v>
      </c>
      <c r="T155" s="35">
        <f t="shared" si="74"/>
        <v>29</v>
      </c>
      <c r="U155" s="53"/>
      <c r="V155" s="47"/>
      <c r="W155" s="48"/>
      <c r="X155" s="48"/>
      <c r="Y155" s="48"/>
      <c r="Z155" s="48"/>
    </row>
    <row r="156" spans="1:26" s="1" customFormat="1" ht="33" hidden="1" customHeight="1">
      <c r="A156" s="22" t="s">
        <v>64</v>
      </c>
      <c r="B156" s="23">
        <v>43355</v>
      </c>
      <c r="C156" s="24">
        <v>219900</v>
      </c>
      <c r="D156" s="24">
        <v>4755</v>
      </c>
      <c r="E156" s="25" t="s">
        <v>24</v>
      </c>
      <c r="F156" s="26" t="s">
        <v>72</v>
      </c>
      <c r="G156" s="23">
        <v>43388</v>
      </c>
      <c r="H156" s="23">
        <v>43412</v>
      </c>
      <c r="I156" s="24" t="s">
        <v>26</v>
      </c>
      <c r="J156" s="216">
        <v>495</v>
      </c>
      <c r="K156" s="35">
        <v>1.41</v>
      </c>
      <c r="L156" s="36">
        <f t="shared" ref="L156:L157" si="78">+K156*J156</f>
        <v>697.94999999999993</v>
      </c>
      <c r="M156" s="37">
        <v>1.25</v>
      </c>
      <c r="N156" s="35">
        <f t="shared" si="75"/>
        <v>618.75</v>
      </c>
      <c r="O156" s="38">
        <f t="shared" si="76"/>
        <v>0.15999999999999992</v>
      </c>
      <c r="P156" s="39">
        <f t="shared" si="77"/>
        <v>79.19999999999996</v>
      </c>
      <c r="Q156" s="57">
        <v>697.95</v>
      </c>
      <c r="R156" s="35" t="s">
        <v>27</v>
      </c>
      <c r="S156" s="35">
        <f>0.04+0.02</f>
        <v>0.06</v>
      </c>
      <c r="T156" s="35">
        <f t="shared" si="74"/>
        <v>29.7</v>
      </c>
      <c r="U156" s="53"/>
      <c r="V156" s="47"/>
      <c r="W156" s="48"/>
      <c r="X156" s="48"/>
      <c r="Y156" s="48"/>
      <c r="Z156" s="48"/>
    </row>
    <row r="157" spans="1:26" s="1" customFormat="1" ht="33" hidden="1" customHeight="1">
      <c r="A157" s="22" t="s">
        <v>86</v>
      </c>
      <c r="B157" s="23">
        <v>43355</v>
      </c>
      <c r="C157" s="24">
        <v>239416</v>
      </c>
      <c r="D157" s="24">
        <v>4763</v>
      </c>
      <c r="E157" s="25" t="s">
        <v>24</v>
      </c>
      <c r="F157" s="26" t="s">
        <v>80</v>
      </c>
      <c r="G157" s="23">
        <v>43388</v>
      </c>
      <c r="H157" s="23">
        <v>43430</v>
      </c>
      <c r="I157" s="24" t="s">
        <v>26</v>
      </c>
      <c r="J157" s="216">
        <v>221</v>
      </c>
      <c r="K157" s="35">
        <v>1.4</v>
      </c>
      <c r="L157" s="36">
        <f t="shared" si="78"/>
        <v>309.39999999999998</v>
      </c>
      <c r="M157" s="37">
        <v>1.23</v>
      </c>
      <c r="N157" s="35">
        <f t="shared" si="75"/>
        <v>271.83</v>
      </c>
      <c r="O157" s="38">
        <f t="shared" si="76"/>
        <v>0.16999999999999993</v>
      </c>
      <c r="P157" s="39">
        <f t="shared" si="77"/>
        <v>37.569999999999986</v>
      </c>
      <c r="Q157" s="57">
        <v>309.39999999999998</v>
      </c>
      <c r="R157" s="35" t="s">
        <v>27</v>
      </c>
      <c r="S157" s="35">
        <f>0.03+0.02</f>
        <v>0.05</v>
      </c>
      <c r="T157" s="35">
        <f t="shared" si="74"/>
        <v>11.05</v>
      </c>
      <c r="U157" s="53"/>
      <c r="V157" s="47"/>
      <c r="W157" s="48"/>
      <c r="X157" s="48"/>
      <c r="Y157" s="48"/>
      <c r="Z157" s="48"/>
    </row>
    <row r="158" spans="1:26" s="1" customFormat="1" ht="33" hidden="1" customHeight="1">
      <c r="A158" s="22" t="s">
        <v>87</v>
      </c>
      <c r="B158" s="23">
        <v>43374</v>
      </c>
      <c r="C158" s="24">
        <v>233081</v>
      </c>
      <c r="D158" s="24">
        <v>4898</v>
      </c>
      <c r="E158" s="25" t="s">
        <v>24</v>
      </c>
      <c r="F158" s="26" t="s">
        <v>88</v>
      </c>
      <c r="G158" s="23">
        <v>43424</v>
      </c>
      <c r="H158" s="23">
        <v>43441</v>
      </c>
      <c r="I158" s="24" t="s">
        <v>26</v>
      </c>
      <c r="J158" s="216">
        <v>1862</v>
      </c>
      <c r="K158" s="35">
        <v>1.55</v>
      </c>
      <c r="L158" s="36">
        <f t="shared" ref="L158:L183" si="79">+K158*J158</f>
        <v>2886.1</v>
      </c>
      <c r="M158" s="37">
        <v>1.32</v>
      </c>
      <c r="N158" s="35">
        <f t="shared" si="75"/>
        <v>2457.84</v>
      </c>
      <c r="O158" s="38">
        <f t="shared" si="76"/>
        <v>0.22999999999999998</v>
      </c>
      <c r="P158" s="39">
        <f t="shared" si="77"/>
        <v>428.26</v>
      </c>
      <c r="Q158" s="57">
        <v>2886.1</v>
      </c>
      <c r="R158" s="35" t="s">
        <v>27</v>
      </c>
      <c r="S158" s="35">
        <f t="shared" ref="S158:S178" si="80">0.04+0.02</f>
        <v>0.06</v>
      </c>
      <c r="T158" s="35">
        <f t="shared" si="74"/>
        <v>111.72</v>
      </c>
      <c r="U158" s="53"/>
      <c r="V158" s="47"/>
      <c r="W158" s="48"/>
      <c r="X158" s="48"/>
      <c r="Y158" s="48"/>
      <c r="Z158" s="48"/>
    </row>
    <row r="159" spans="1:26" s="1" customFormat="1" ht="33" hidden="1" customHeight="1">
      <c r="A159" s="22" t="s">
        <v>87</v>
      </c>
      <c r="B159" s="23">
        <v>43374</v>
      </c>
      <c r="C159" s="24">
        <v>233090</v>
      </c>
      <c r="D159" s="24">
        <v>4898</v>
      </c>
      <c r="E159" s="25" t="s">
        <v>24</v>
      </c>
      <c r="F159" s="26" t="s">
        <v>88</v>
      </c>
      <c r="G159" s="23">
        <v>43424</v>
      </c>
      <c r="H159" s="23">
        <v>43441</v>
      </c>
      <c r="I159" s="24" t="s">
        <v>26</v>
      </c>
      <c r="J159" s="216">
        <v>1862</v>
      </c>
      <c r="K159" s="35">
        <v>1.55</v>
      </c>
      <c r="L159" s="36">
        <f t="shared" si="79"/>
        <v>2886.1</v>
      </c>
      <c r="M159" s="37">
        <v>1.32</v>
      </c>
      <c r="N159" s="35">
        <f t="shared" si="75"/>
        <v>2457.84</v>
      </c>
      <c r="O159" s="38">
        <f t="shared" si="76"/>
        <v>0.22999999999999998</v>
      </c>
      <c r="P159" s="39">
        <f t="shared" si="77"/>
        <v>428.26</v>
      </c>
      <c r="Q159" s="57">
        <v>2886.1</v>
      </c>
      <c r="R159" s="35" t="s">
        <v>27</v>
      </c>
      <c r="S159" s="35">
        <f t="shared" si="80"/>
        <v>0.06</v>
      </c>
      <c r="T159" s="35">
        <f t="shared" si="74"/>
        <v>111.72</v>
      </c>
      <c r="U159" s="53"/>
      <c r="V159" s="47"/>
      <c r="W159" s="48"/>
      <c r="X159" s="48"/>
      <c r="Y159" s="48"/>
      <c r="Z159" s="48"/>
    </row>
    <row r="160" spans="1:26" s="1" customFormat="1" ht="33" hidden="1" customHeight="1">
      <c r="A160" s="22" t="s">
        <v>87</v>
      </c>
      <c r="B160" s="23">
        <v>43374</v>
      </c>
      <c r="C160" s="24">
        <v>233100</v>
      </c>
      <c r="D160" s="24">
        <v>4898</v>
      </c>
      <c r="E160" s="25" t="s">
        <v>24</v>
      </c>
      <c r="F160" s="26" t="s">
        <v>88</v>
      </c>
      <c r="G160" s="23">
        <v>43424</v>
      </c>
      <c r="H160" s="23">
        <v>43441</v>
      </c>
      <c r="I160" s="24" t="s">
        <v>26</v>
      </c>
      <c r="J160" s="216">
        <v>1314</v>
      </c>
      <c r="K160" s="35">
        <v>1.55</v>
      </c>
      <c r="L160" s="36">
        <f t="shared" si="79"/>
        <v>2036.7</v>
      </c>
      <c r="M160" s="37">
        <v>1.32</v>
      </c>
      <c r="N160" s="35">
        <f t="shared" si="75"/>
        <v>1734.48</v>
      </c>
      <c r="O160" s="38">
        <f t="shared" si="76"/>
        <v>0.22999999999999998</v>
      </c>
      <c r="P160" s="39">
        <f t="shared" si="77"/>
        <v>302.21999999999997</v>
      </c>
      <c r="Q160" s="57">
        <v>2036.7</v>
      </c>
      <c r="R160" s="35" t="s">
        <v>27</v>
      </c>
      <c r="S160" s="35">
        <f t="shared" si="80"/>
        <v>0.06</v>
      </c>
      <c r="T160" s="35">
        <f t="shared" si="74"/>
        <v>78.84</v>
      </c>
      <c r="U160" s="53"/>
      <c r="V160" s="47"/>
      <c r="W160" s="48"/>
      <c r="X160" s="48"/>
      <c r="Y160" s="48"/>
      <c r="Z160" s="48"/>
    </row>
    <row r="161" spans="1:26" s="1" customFormat="1" ht="33" hidden="1" customHeight="1">
      <c r="A161" s="22" t="s">
        <v>87</v>
      </c>
      <c r="B161" s="23">
        <v>43374</v>
      </c>
      <c r="C161" s="24">
        <v>233119</v>
      </c>
      <c r="D161" s="24">
        <v>4899</v>
      </c>
      <c r="E161" s="25" t="s">
        <v>24</v>
      </c>
      <c r="F161" s="26" t="s">
        <v>89</v>
      </c>
      <c r="G161" s="23">
        <v>43424</v>
      </c>
      <c r="H161" s="23">
        <v>43441</v>
      </c>
      <c r="I161" s="24" t="s">
        <v>26</v>
      </c>
      <c r="J161" s="216">
        <v>1176</v>
      </c>
      <c r="K161" s="35">
        <v>1.55</v>
      </c>
      <c r="L161" s="36">
        <f t="shared" si="79"/>
        <v>1822.8</v>
      </c>
      <c r="M161" s="37">
        <v>1.32</v>
      </c>
      <c r="N161" s="35">
        <f t="shared" si="75"/>
        <v>1552.3200000000002</v>
      </c>
      <c r="O161" s="38">
        <f t="shared" si="76"/>
        <v>0.22999999999999998</v>
      </c>
      <c r="P161" s="39">
        <f t="shared" si="77"/>
        <v>270.47999999999996</v>
      </c>
      <c r="Q161" s="57">
        <v>1822.8</v>
      </c>
      <c r="R161" s="35" t="s">
        <v>27</v>
      </c>
      <c r="S161" s="35">
        <f t="shared" si="80"/>
        <v>0.06</v>
      </c>
      <c r="T161" s="35">
        <f t="shared" si="74"/>
        <v>70.56</v>
      </c>
      <c r="U161" s="53"/>
      <c r="V161" s="47"/>
      <c r="W161" s="48"/>
      <c r="X161" s="48"/>
      <c r="Y161" s="48"/>
      <c r="Z161" s="48"/>
    </row>
    <row r="162" spans="1:26" s="1" customFormat="1" ht="33" hidden="1" customHeight="1">
      <c r="A162" s="22" t="s">
        <v>87</v>
      </c>
      <c r="B162" s="23">
        <v>43374</v>
      </c>
      <c r="C162" s="24">
        <v>233128</v>
      </c>
      <c r="D162" s="24">
        <v>4899</v>
      </c>
      <c r="E162" s="25" t="s">
        <v>24</v>
      </c>
      <c r="F162" s="26" t="s">
        <v>89</v>
      </c>
      <c r="G162" s="23">
        <v>43424</v>
      </c>
      <c r="H162" s="23">
        <v>43441</v>
      </c>
      <c r="I162" s="24" t="s">
        <v>26</v>
      </c>
      <c r="J162" s="216">
        <v>1217</v>
      </c>
      <c r="K162" s="35">
        <v>1.55</v>
      </c>
      <c r="L162" s="36">
        <f t="shared" si="79"/>
        <v>1886.3500000000001</v>
      </c>
      <c r="M162" s="37">
        <v>1.32</v>
      </c>
      <c r="N162" s="35">
        <f t="shared" si="75"/>
        <v>1606.44</v>
      </c>
      <c r="O162" s="38">
        <f t="shared" si="76"/>
        <v>0.22999999999999998</v>
      </c>
      <c r="P162" s="39">
        <f t="shared" si="77"/>
        <v>279.90999999999997</v>
      </c>
      <c r="Q162" s="57">
        <v>1886.35</v>
      </c>
      <c r="R162" s="35" t="s">
        <v>27</v>
      </c>
      <c r="S162" s="35">
        <f t="shared" si="80"/>
        <v>0.06</v>
      </c>
      <c r="T162" s="35">
        <f t="shared" si="74"/>
        <v>73.02</v>
      </c>
      <c r="U162" s="53"/>
      <c r="V162" s="47"/>
      <c r="W162" s="48"/>
      <c r="X162" s="48"/>
      <c r="Y162" s="48"/>
      <c r="Z162" s="48"/>
    </row>
    <row r="163" spans="1:26" s="1" customFormat="1" ht="33" hidden="1" customHeight="1">
      <c r="A163" s="22" t="s">
        <v>87</v>
      </c>
      <c r="B163" s="23">
        <v>43374</v>
      </c>
      <c r="C163" s="24">
        <v>233137</v>
      </c>
      <c r="D163" s="24">
        <v>4899</v>
      </c>
      <c r="E163" s="25" t="s">
        <v>24</v>
      </c>
      <c r="F163" s="26" t="s">
        <v>89</v>
      </c>
      <c r="G163" s="23">
        <v>43424</v>
      </c>
      <c r="H163" s="23">
        <v>43441</v>
      </c>
      <c r="I163" s="24" t="s">
        <v>26</v>
      </c>
      <c r="J163" s="216">
        <v>844</v>
      </c>
      <c r="K163" s="35">
        <v>1.55</v>
      </c>
      <c r="L163" s="36">
        <f t="shared" si="79"/>
        <v>1308.2</v>
      </c>
      <c r="M163" s="37">
        <v>1.32</v>
      </c>
      <c r="N163" s="35">
        <f t="shared" si="75"/>
        <v>1114.0800000000002</v>
      </c>
      <c r="O163" s="38">
        <f t="shared" si="76"/>
        <v>0.22999999999999998</v>
      </c>
      <c r="P163" s="39">
        <f t="shared" si="77"/>
        <v>194.11999999999998</v>
      </c>
      <c r="Q163" s="57">
        <v>1308.2</v>
      </c>
      <c r="R163" s="35" t="s">
        <v>27</v>
      </c>
      <c r="S163" s="35">
        <f t="shared" si="80"/>
        <v>0.06</v>
      </c>
      <c r="T163" s="35">
        <f t="shared" si="74"/>
        <v>50.64</v>
      </c>
      <c r="U163" s="53"/>
      <c r="V163" s="47"/>
      <c r="W163" s="48"/>
      <c r="X163" s="48"/>
      <c r="Y163" s="48"/>
      <c r="Z163" s="48"/>
    </row>
    <row r="164" spans="1:26" s="1" customFormat="1" ht="33" hidden="1" customHeight="1">
      <c r="A164" s="22" t="s">
        <v>90</v>
      </c>
      <c r="B164" s="23">
        <v>43374</v>
      </c>
      <c r="C164" s="24">
        <v>233146</v>
      </c>
      <c r="D164" s="24">
        <v>4900</v>
      </c>
      <c r="E164" s="25" t="s">
        <v>24</v>
      </c>
      <c r="F164" s="26" t="s">
        <v>91</v>
      </c>
      <c r="G164" s="23">
        <v>43424</v>
      </c>
      <c r="H164" s="23">
        <v>43441</v>
      </c>
      <c r="I164" s="24" t="s">
        <v>26</v>
      </c>
      <c r="J164" s="216">
        <v>784</v>
      </c>
      <c r="K164" s="35">
        <v>1.55</v>
      </c>
      <c r="L164" s="36">
        <f t="shared" si="79"/>
        <v>1215.2</v>
      </c>
      <c r="M164" s="37">
        <v>1.32</v>
      </c>
      <c r="N164" s="35">
        <f t="shared" si="75"/>
        <v>1034.8800000000001</v>
      </c>
      <c r="O164" s="38">
        <f t="shared" si="76"/>
        <v>0.22999999999999998</v>
      </c>
      <c r="P164" s="39">
        <f t="shared" si="77"/>
        <v>180.32</v>
      </c>
      <c r="Q164" s="57">
        <v>1215.2</v>
      </c>
      <c r="R164" s="35" t="s">
        <v>27</v>
      </c>
      <c r="S164" s="35">
        <f t="shared" si="80"/>
        <v>0.06</v>
      </c>
      <c r="T164" s="35">
        <f t="shared" si="74"/>
        <v>47.04</v>
      </c>
      <c r="U164" s="53"/>
      <c r="V164" s="47"/>
      <c r="W164" s="48"/>
      <c r="X164" s="48"/>
      <c r="Y164" s="48"/>
      <c r="Z164" s="48"/>
    </row>
    <row r="165" spans="1:26" s="1" customFormat="1" ht="33" hidden="1" customHeight="1">
      <c r="A165" s="22" t="s">
        <v>90</v>
      </c>
      <c r="B165" s="23">
        <v>43374</v>
      </c>
      <c r="C165" s="24">
        <v>233155</v>
      </c>
      <c r="D165" s="24">
        <v>4900</v>
      </c>
      <c r="E165" s="25" t="s">
        <v>24</v>
      </c>
      <c r="F165" s="26" t="s">
        <v>91</v>
      </c>
      <c r="G165" s="23">
        <v>43424</v>
      </c>
      <c r="H165" s="23">
        <v>43441</v>
      </c>
      <c r="I165" s="24" t="s">
        <v>26</v>
      </c>
      <c r="J165" s="216">
        <v>805</v>
      </c>
      <c r="K165" s="35">
        <v>1.55</v>
      </c>
      <c r="L165" s="36">
        <f t="shared" si="79"/>
        <v>1247.75</v>
      </c>
      <c r="M165" s="37">
        <v>1.32</v>
      </c>
      <c r="N165" s="35">
        <f t="shared" si="75"/>
        <v>1062.6000000000001</v>
      </c>
      <c r="O165" s="38">
        <f t="shared" si="76"/>
        <v>0.22999999999999998</v>
      </c>
      <c r="P165" s="39">
        <f t="shared" si="77"/>
        <v>185.14999999999998</v>
      </c>
      <c r="Q165" s="57">
        <v>1247.75</v>
      </c>
      <c r="R165" s="35" t="s">
        <v>27</v>
      </c>
      <c r="S165" s="35">
        <f t="shared" si="80"/>
        <v>0.06</v>
      </c>
      <c r="T165" s="35">
        <f t="shared" si="74"/>
        <v>48.3</v>
      </c>
      <c r="U165" s="53"/>
      <c r="V165" s="47"/>
      <c r="W165" s="48"/>
      <c r="X165" s="48"/>
      <c r="Y165" s="48"/>
      <c r="Z165" s="48"/>
    </row>
    <row r="166" spans="1:26" s="1" customFormat="1" ht="33" hidden="1" customHeight="1">
      <c r="A166" s="22" t="s">
        <v>90</v>
      </c>
      <c r="B166" s="23">
        <v>43374</v>
      </c>
      <c r="C166" s="24">
        <v>233164</v>
      </c>
      <c r="D166" s="24">
        <v>4900</v>
      </c>
      <c r="E166" s="25" t="s">
        <v>24</v>
      </c>
      <c r="F166" s="26" t="s">
        <v>91</v>
      </c>
      <c r="G166" s="23">
        <v>43424</v>
      </c>
      <c r="H166" s="23">
        <v>43441</v>
      </c>
      <c r="I166" s="24" t="s">
        <v>26</v>
      </c>
      <c r="J166" s="216">
        <v>561</v>
      </c>
      <c r="K166" s="35">
        <v>1.55</v>
      </c>
      <c r="L166" s="36">
        <f t="shared" si="79"/>
        <v>869.55000000000007</v>
      </c>
      <c r="M166" s="37">
        <v>1.32</v>
      </c>
      <c r="N166" s="35">
        <f t="shared" si="75"/>
        <v>740.52</v>
      </c>
      <c r="O166" s="38">
        <f t="shared" si="76"/>
        <v>0.22999999999999998</v>
      </c>
      <c r="P166" s="39">
        <f t="shared" si="77"/>
        <v>129.03</v>
      </c>
      <c r="Q166" s="57">
        <v>869.55</v>
      </c>
      <c r="R166" s="35" t="s">
        <v>27</v>
      </c>
      <c r="S166" s="35">
        <f t="shared" si="80"/>
        <v>0.06</v>
      </c>
      <c r="T166" s="35">
        <f t="shared" si="74"/>
        <v>33.659999999999997</v>
      </c>
      <c r="U166" s="53"/>
      <c r="V166" s="47"/>
      <c r="W166" s="48"/>
      <c r="X166" s="48"/>
      <c r="Y166" s="48"/>
      <c r="Z166" s="48"/>
    </row>
    <row r="167" spans="1:26" s="1" customFormat="1" ht="33" hidden="1" customHeight="1">
      <c r="A167" s="22" t="s">
        <v>90</v>
      </c>
      <c r="B167" s="23">
        <v>43374</v>
      </c>
      <c r="C167" s="24">
        <v>233173</v>
      </c>
      <c r="D167" s="24">
        <v>4901</v>
      </c>
      <c r="E167" s="25" t="s">
        <v>24</v>
      </c>
      <c r="F167" s="26" t="s">
        <v>92</v>
      </c>
      <c r="G167" s="23">
        <v>43424</v>
      </c>
      <c r="H167" s="23">
        <v>43441</v>
      </c>
      <c r="I167" s="24" t="s">
        <v>26</v>
      </c>
      <c r="J167" s="216">
        <v>637</v>
      </c>
      <c r="K167" s="35">
        <v>1.55</v>
      </c>
      <c r="L167" s="36">
        <f t="shared" si="79"/>
        <v>987.35</v>
      </c>
      <c r="M167" s="37">
        <v>1.32</v>
      </c>
      <c r="N167" s="35">
        <f t="shared" si="75"/>
        <v>840.84</v>
      </c>
      <c r="O167" s="38">
        <f t="shared" si="76"/>
        <v>0.22999999999999998</v>
      </c>
      <c r="P167" s="39">
        <f t="shared" si="77"/>
        <v>146.51</v>
      </c>
      <c r="Q167" s="57">
        <v>987.35</v>
      </c>
      <c r="R167" s="35" t="s">
        <v>27</v>
      </c>
      <c r="S167" s="35">
        <f t="shared" si="80"/>
        <v>0.06</v>
      </c>
      <c r="T167" s="35">
        <f t="shared" si="74"/>
        <v>38.22</v>
      </c>
      <c r="U167" s="53"/>
      <c r="V167" s="47"/>
      <c r="W167" s="48"/>
      <c r="X167" s="48"/>
      <c r="Y167" s="48"/>
      <c r="Z167" s="48"/>
    </row>
    <row r="168" spans="1:26" s="1" customFormat="1" ht="33" hidden="1" customHeight="1">
      <c r="A168" s="22" t="s">
        <v>90</v>
      </c>
      <c r="B168" s="23">
        <v>43374</v>
      </c>
      <c r="C168" s="24">
        <v>233182</v>
      </c>
      <c r="D168" s="24">
        <v>4901</v>
      </c>
      <c r="E168" s="25" t="s">
        <v>24</v>
      </c>
      <c r="F168" s="26" t="s">
        <v>92</v>
      </c>
      <c r="G168" s="23">
        <v>43424</v>
      </c>
      <c r="H168" s="23">
        <v>43441</v>
      </c>
      <c r="I168" s="24" t="s">
        <v>26</v>
      </c>
      <c r="J168" s="216">
        <v>673</v>
      </c>
      <c r="K168" s="35">
        <v>1.55</v>
      </c>
      <c r="L168" s="36">
        <f t="shared" si="79"/>
        <v>1043.1500000000001</v>
      </c>
      <c r="M168" s="37">
        <v>1.32</v>
      </c>
      <c r="N168" s="35">
        <f t="shared" si="75"/>
        <v>888.36</v>
      </c>
      <c r="O168" s="38">
        <f t="shared" si="76"/>
        <v>0.22999999999999998</v>
      </c>
      <c r="P168" s="39">
        <f t="shared" si="77"/>
        <v>154.79</v>
      </c>
      <c r="Q168" s="57">
        <v>1043.1500000000001</v>
      </c>
      <c r="R168" s="35" t="s">
        <v>27</v>
      </c>
      <c r="S168" s="35">
        <f t="shared" si="80"/>
        <v>0.06</v>
      </c>
      <c r="T168" s="35">
        <f t="shared" si="74"/>
        <v>40.379999999999995</v>
      </c>
      <c r="U168" s="53"/>
      <c r="V168" s="47"/>
      <c r="W168" s="48"/>
      <c r="X168" s="48"/>
      <c r="Y168" s="48"/>
      <c r="Z168" s="48"/>
    </row>
    <row r="169" spans="1:26" s="1" customFormat="1" ht="33" hidden="1" customHeight="1">
      <c r="A169" s="22" t="s">
        <v>90</v>
      </c>
      <c r="B169" s="23">
        <v>43374</v>
      </c>
      <c r="C169" s="24">
        <v>233191</v>
      </c>
      <c r="D169" s="24">
        <v>4901</v>
      </c>
      <c r="E169" s="25" t="s">
        <v>24</v>
      </c>
      <c r="F169" s="26" t="s">
        <v>92</v>
      </c>
      <c r="G169" s="23">
        <v>43424</v>
      </c>
      <c r="H169" s="23">
        <v>43441</v>
      </c>
      <c r="I169" s="24" t="s">
        <v>26</v>
      </c>
      <c r="J169" s="216">
        <v>462</v>
      </c>
      <c r="K169" s="35">
        <v>1.55</v>
      </c>
      <c r="L169" s="36">
        <f t="shared" si="79"/>
        <v>716.1</v>
      </c>
      <c r="M169" s="37">
        <v>1.32</v>
      </c>
      <c r="N169" s="35">
        <f t="shared" ref="N169:N200" si="81">+M169*J169</f>
        <v>609.84</v>
      </c>
      <c r="O169" s="38">
        <f t="shared" ref="O169:O200" si="82">+K169-M169</f>
        <v>0.22999999999999998</v>
      </c>
      <c r="P169" s="39">
        <f t="shared" ref="P169:P200" si="83">+O169*J169</f>
        <v>106.25999999999999</v>
      </c>
      <c r="Q169" s="57">
        <v>716.1</v>
      </c>
      <c r="R169" s="35" t="s">
        <v>27</v>
      </c>
      <c r="S169" s="35">
        <f t="shared" si="80"/>
        <v>0.06</v>
      </c>
      <c r="T169" s="35">
        <f t="shared" si="74"/>
        <v>27.72</v>
      </c>
      <c r="U169" s="53"/>
      <c r="V169" s="47"/>
      <c r="W169" s="48"/>
      <c r="X169" s="48"/>
      <c r="Y169" s="48"/>
      <c r="Z169" s="48"/>
    </row>
    <row r="170" spans="1:26" s="1" customFormat="1" ht="33" hidden="1" customHeight="1">
      <c r="A170" s="22" t="s">
        <v>93</v>
      </c>
      <c r="B170" s="23">
        <v>43374</v>
      </c>
      <c r="C170" s="24">
        <v>233200</v>
      </c>
      <c r="D170" s="24">
        <v>4902</v>
      </c>
      <c r="E170" s="25" t="s">
        <v>24</v>
      </c>
      <c r="F170" s="26" t="s">
        <v>94</v>
      </c>
      <c r="G170" s="23">
        <v>43424</v>
      </c>
      <c r="H170" s="23">
        <v>43441</v>
      </c>
      <c r="I170" s="24" t="s">
        <v>26</v>
      </c>
      <c r="J170" s="216">
        <v>1029</v>
      </c>
      <c r="K170" s="35">
        <v>1.41</v>
      </c>
      <c r="L170" s="36">
        <f t="shared" si="79"/>
        <v>1450.8899999999999</v>
      </c>
      <c r="M170" s="37">
        <v>1.22</v>
      </c>
      <c r="N170" s="35">
        <f t="shared" si="81"/>
        <v>1255.3799999999999</v>
      </c>
      <c r="O170" s="38">
        <f t="shared" si="82"/>
        <v>0.18999999999999995</v>
      </c>
      <c r="P170" s="39">
        <f t="shared" si="83"/>
        <v>195.50999999999993</v>
      </c>
      <c r="Q170" s="57">
        <v>1450.89</v>
      </c>
      <c r="R170" s="35" t="s">
        <v>27</v>
      </c>
      <c r="S170" s="35">
        <f t="shared" si="80"/>
        <v>0.06</v>
      </c>
      <c r="T170" s="35">
        <f t="shared" si="74"/>
        <v>61.739999999999995</v>
      </c>
      <c r="U170" s="53"/>
      <c r="V170" s="47"/>
      <c r="W170" s="48"/>
      <c r="X170" s="48"/>
      <c r="Y170" s="48"/>
      <c r="Z170" s="48"/>
    </row>
    <row r="171" spans="1:26" s="1" customFormat="1" ht="33" hidden="1" customHeight="1">
      <c r="A171" s="22" t="s">
        <v>93</v>
      </c>
      <c r="B171" s="23">
        <v>43374</v>
      </c>
      <c r="C171" s="24">
        <v>233210</v>
      </c>
      <c r="D171" s="24">
        <v>4902</v>
      </c>
      <c r="E171" s="25" t="s">
        <v>24</v>
      </c>
      <c r="F171" s="26" t="s">
        <v>94</v>
      </c>
      <c r="G171" s="23">
        <v>43424</v>
      </c>
      <c r="H171" s="23">
        <v>43441</v>
      </c>
      <c r="I171" s="24" t="s">
        <v>26</v>
      </c>
      <c r="J171" s="216">
        <v>1054</v>
      </c>
      <c r="K171" s="35">
        <v>1.41</v>
      </c>
      <c r="L171" s="36">
        <f t="shared" si="79"/>
        <v>1486.1399999999999</v>
      </c>
      <c r="M171" s="37">
        <v>1.22</v>
      </c>
      <c r="N171" s="35">
        <f t="shared" si="81"/>
        <v>1285.8799999999999</v>
      </c>
      <c r="O171" s="38">
        <f t="shared" si="82"/>
        <v>0.18999999999999995</v>
      </c>
      <c r="P171" s="39">
        <f t="shared" si="83"/>
        <v>200.25999999999993</v>
      </c>
      <c r="Q171" s="57">
        <v>1486.14</v>
      </c>
      <c r="R171" s="35" t="s">
        <v>27</v>
      </c>
      <c r="S171" s="35">
        <f t="shared" si="80"/>
        <v>0.06</v>
      </c>
      <c r="T171" s="35">
        <f t="shared" si="74"/>
        <v>63.239999999999995</v>
      </c>
      <c r="U171" s="53"/>
      <c r="V171" s="47"/>
      <c r="W171" s="48"/>
      <c r="X171" s="48"/>
      <c r="Y171" s="48"/>
      <c r="Z171" s="48"/>
    </row>
    <row r="172" spans="1:26" s="1" customFormat="1" ht="33" hidden="1" customHeight="1">
      <c r="A172" s="22" t="s">
        <v>93</v>
      </c>
      <c r="B172" s="23">
        <v>43374</v>
      </c>
      <c r="C172" s="24">
        <v>233229</v>
      </c>
      <c r="D172" s="24">
        <v>4902</v>
      </c>
      <c r="E172" s="25" t="s">
        <v>24</v>
      </c>
      <c r="F172" s="26" t="s">
        <v>94</v>
      </c>
      <c r="G172" s="23">
        <v>43424</v>
      </c>
      <c r="H172" s="23">
        <v>43441</v>
      </c>
      <c r="I172" s="24" t="s">
        <v>26</v>
      </c>
      <c r="J172" s="216">
        <v>818</v>
      </c>
      <c r="K172" s="35">
        <v>1.41</v>
      </c>
      <c r="L172" s="36">
        <f t="shared" si="79"/>
        <v>1153.3799999999999</v>
      </c>
      <c r="M172" s="37">
        <v>1.22</v>
      </c>
      <c r="N172" s="35">
        <f t="shared" si="81"/>
        <v>997.95999999999992</v>
      </c>
      <c r="O172" s="38">
        <f t="shared" si="82"/>
        <v>0.18999999999999995</v>
      </c>
      <c r="P172" s="39">
        <f t="shared" si="83"/>
        <v>155.41999999999996</v>
      </c>
      <c r="Q172" s="57">
        <v>1153.3800000000001</v>
      </c>
      <c r="R172" s="35" t="s">
        <v>27</v>
      </c>
      <c r="S172" s="35">
        <f t="shared" si="80"/>
        <v>0.06</v>
      </c>
      <c r="T172" s="35">
        <f t="shared" si="74"/>
        <v>49.08</v>
      </c>
      <c r="U172" s="53"/>
      <c r="V172" s="47"/>
      <c r="W172" s="48"/>
      <c r="X172" s="48"/>
      <c r="Y172" s="48"/>
      <c r="Z172" s="48"/>
    </row>
    <row r="173" spans="1:26" s="1" customFormat="1" ht="33" hidden="1" customHeight="1">
      <c r="A173" s="22" t="s">
        <v>87</v>
      </c>
      <c r="B173" s="23">
        <v>43374</v>
      </c>
      <c r="C173" s="24">
        <v>233238</v>
      </c>
      <c r="D173" s="24">
        <v>4903</v>
      </c>
      <c r="E173" s="25" t="s">
        <v>24</v>
      </c>
      <c r="F173" s="26" t="s">
        <v>95</v>
      </c>
      <c r="G173" s="23">
        <v>43424</v>
      </c>
      <c r="H173" s="23">
        <v>43441</v>
      </c>
      <c r="I173" s="24" t="s">
        <v>26</v>
      </c>
      <c r="J173" s="216">
        <v>784</v>
      </c>
      <c r="K173" s="35">
        <v>1.41</v>
      </c>
      <c r="L173" s="36">
        <f t="shared" si="79"/>
        <v>1105.4399999999998</v>
      </c>
      <c r="M173" s="37">
        <v>1.22</v>
      </c>
      <c r="N173" s="35">
        <f t="shared" si="81"/>
        <v>956.48</v>
      </c>
      <c r="O173" s="38">
        <f t="shared" si="82"/>
        <v>0.18999999999999995</v>
      </c>
      <c r="P173" s="39">
        <f t="shared" si="83"/>
        <v>148.95999999999995</v>
      </c>
      <c r="Q173" s="57">
        <v>1105.44</v>
      </c>
      <c r="R173" s="35" t="s">
        <v>27</v>
      </c>
      <c r="S173" s="35">
        <f t="shared" si="80"/>
        <v>0.06</v>
      </c>
      <c r="T173" s="35">
        <f t="shared" si="74"/>
        <v>47.04</v>
      </c>
      <c r="U173" s="53"/>
      <c r="V173" s="47"/>
      <c r="W173" s="48"/>
      <c r="X173" s="48"/>
      <c r="Y173" s="48"/>
      <c r="Z173" s="48"/>
    </row>
    <row r="174" spans="1:26" s="1" customFormat="1" ht="33" hidden="1" customHeight="1">
      <c r="A174" s="22" t="s">
        <v>87</v>
      </c>
      <c r="B174" s="23">
        <v>43374</v>
      </c>
      <c r="C174" s="24">
        <v>233247</v>
      </c>
      <c r="D174" s="24">
        <v>4903</v>
      </c>
      <c r="E174" s="25" t="s">
        <v>24</v>
      </c>
      <c r="F174" s="26" t="s">
        <v>95</v>
      </c>
      <c r="G174" s="23">
        <v>43424</v>
      </c>
      <c r="H174" s="23">
        <v>43441</v>
      </c>
      <c r="I174" s="24" t="s">
        <v>26</v>
      </c>
      <c r="J174" s="216">
        <v>802</v>
      </c>
      <c r="K174" s="35">
        <v>1.41</v>
      </c>
      <c r="L174" s="36">
        <f t="shared" si="79"/>
        <v>1130.82</v>
      </c>
      <c r="M174" s="37">
        <v>1.22</v>
      </c>
      <c r="N174" s="35">
        <f t="shared" si="81"/>
        <v>978.43999999999994</v>
      </c>
      <c r="O174" s="38">
        <f t="shared" si="82"/>
        <v>0.18999999999999995</v>
      </c>
      <c r="P174" s="39">
        <f t="shared" si="83"/>
        <v>152.37999999999997</v>
      </c>
      <c r="Q174" s="57">
        <v>1130.82</v>
      </c>
      <c r="R174" s="35" t="s">
        <v>27</v>
      </c>
      <c r="S174" s="35">
        <f t="shared" si="80"/>
        <v>0.06</v>
      </c>
      <c r="T174" s="35">
        <f t="shared" si="74"/>
        <v>48.12</v>
      </c>
      <c r="U174" s="53"/>
      <c r="V174" s="47"/>
      <c r="W174" s="48"/>
      <c r="X174" s="48"/>
      <c r="Y174" s="48"/>
      <c r="Z174" s="48"/>
    </row>
    <row r="175" spans="1:26" s="1" customFormat="1" ht="33" hidden="1" customHeight="1">
      <c r="A175" s="22" t="s">
        <v>87</v>
      </c>
      <c r="B175" s="23">
        <v>43374</v>
      </c>
      <c r="C175" s="24">
        <v>233256</v>
      </c>
      <c r="D175" s="24">
        <v>4903</v>
      </c>
      <c r="E175" s="25" t="s">
        <v>24</v>
      </c>
      <c r="F175" s="26" t="s">
        <v>95</v>
      </c>
      <c r="G175" s="23">
        <v>43424</v>
      </c>
      <c r="H175" s="23">
        <v>43441</v>
      </c>
      <c r="I175" s="24" t="s">
        <v>26</v>
      </c>
      <c r="J175" s="216">
        <v>623</v>
      </c>
      <c r="K175" s="35">
        <v>1.41</v>
      </c>
      <c r="L175" s="36">
        <f t="shared" si="79"/>
        <v>878.43</v>
      </c>
      <c r="M175" s="37">
        <v>1.22</v>
      </c>
      <c r="N175" s="35">
        <f t="shared" si="81"/>
        <v>760.06</v>
      </c>
      <c r="O175" s="38">
        <f t="shared" si="82"/>
        <v>0.18999999999999995</v>
      </c>
      <c r="P175" s="39">
        <f t="shared" si="83"/>
        <v>118.36999999999996</v>
      </c>
      <c r="Q175" s="57">
        <v>878.43</v>
      </c>
      <c r="R175" s="35" t="s">
        <v>27</v>
      </c>
      <c r="S175" s="35">
        <f t="shared" si="80"/>
        <v>0.06</v>
      </c>
      <c r="T175" s="35">
        <f t="shared" si="74"/>
        <v>37.379999999999995</v>
      </c>
      <c r="U175" s="53"/>
      <c r="V175" s="47"/>
      <c r="W175" s="48"/>
      <c r="X175" s="48"/>
      <c r="Y175" s="48"/>
      <c r="Z175" s="48"/>
    </row>
    <row r="176" spans="1:26" s="1" customFormat="1" ht="33" hidden="1" customHeight="1">
      <c r="A176" s="22" t="s">
        <v>87</v>
      </c>
      <c r="B176" s="23">
        <v>43374</v>
      </c>
      <c r="C176" s="24">
        <v>233265</v>
      </c>
      <c r="D176" s="24">
        <v>4904</v>
      </c>
      <c r="E176" s="25" t="s">
        <v>24</v>
      </c>
      <c r="F176" s="26" t="s">
        <v>96</v>
      </c>
      <c r="G176" s="23">
        <v>43424</v>
      </c>
      <c r="H176" s="23">
        <v>43441</v>
      </c>
      <c r="I176" s="24" t="s">
        <v>26</v>
      </c>
      <c r="J176" s="216">
        <v>539</v>
      </c>
      <c r="K176" s="35">
        <v>1.41</v>
      </c>
      <c r="L176" s="36">
        <f t="shared" si="79"/>
        <v>759.99</v>
      </c>
      <c r="M176" s="37">
        <v>1.22</v>
      </c>
      <c r="N176" s="35">
        <f t="shared" si="81"/>
        <v>657.58</v>
      </c>
      <c r="O176" s="38">
        <f t="shared" si="82"/>
        <v>0.18999999999999995</v>
      </c>
      <c r="P176" s="39">
        <f t="shared" si="83"/>
        <v>102.40999999999997</v>
      </c>
      <c r="Q176" s="57">
        <v>759.99</v>
      </c>
      <c r="R176" s="35" t="s">
        <v>27</v>
      </c>
      <c r="S176" s="35">
        <f t="shared" si="80"/>
        <v>0.06</v>
      </c>
      <c r="T176" s="35">
        <f t="shared" si="74"/>
        <v>32.339999999999996</v>
      </c>
      <c r="U176" s="53"/>
      <c r="V176" s="47"/>
      <c r="W176" s="48"/>
      <c r="X176" s="48"/>
      <c r="Y176" s="48"/>
      <c r="Z176" s="48"/>
    </row>
    <row r="177" spans="1:26" s="1" customFormat="1" ht="33" hidden="1" customHeight="1">
      <c r="A177" s="22" t="s">
        <v>87</v>
      </c>
      <c r="B177" s="23">
        <v>43374</v>
      </c>
      <c r="C177" s="24">
        <v>233274</v>
      </c>
      <c r="D177" s="24">
        <v>4904</v>
      </c>
      <c r="E177" s="25" t="s">
        <v>24</v>
      </c>
      <c r="F177" s="26" t="s">
        <v>96</v>
      </c>
      <c r="G177" s="23">
        <v>43424</v>
      </c>
      <c r="H177" s="23">
        <v>43441</v>
      </c>
      <c r="I177" s="24" t="s">
        <v>26</v>
      </c>
      <c r="J177" s="216">
        <v>530</v>
      </c>
      <c r="K177" s="35">
        <v>1.41</v>
      </c>
      <c r="L177" s="36">
        <f t="shared" si="79"/>
        <v>747.3</v>
      </c>
      <c r="M177" s="37">
        <v>1.22</v>
      </c>
      <c r="N177" s="35">
        <f t="shared" si="81"/>
        <v>646.6</v>
      </c>
      <c r="O177" s="38">
        <f t="shared" si="82"/>
        <v>0.18999999999999995</v>
      </c>
      <c r="P177" s="39">
        <f t="shared" si="83"/>
        <v>100.69999999999997</v>
      </c>
      <c r="Q177" s="57">
        <v>747.3</v>
      </c>
      <c r="R177" s="35" t="s">
        <v>27</v>
      </c>
      <c r="S177" s="35">
        <f t="shared" si="80"/>
        <v>0.06</v>
      </c>
      <c r="T177" s="35">
        <f t="shared" si="74"/>
        <v>31.799999999999997</v>
      </c>
      <c r="U177" s="53"/>
      <c r="V177" s="47"/>
      <c r="W177" s="48"/>
      <c r="X177" s="48"/>
      <c r="Y177" s="48"/>
      <c r="Z177" s="48"/>
    </row>
    <row r="178" spans="1:26" s="1" customFormat="1" ht="33" hidden="1" customHeight="1">
      <c r="A178" s="22" t="s">
        <v>87</v>
      </c>
      <c r="B178" s="23">
        <v>43374</v>
      </c>
      <c r="C178" s="24">
        <v>233283</v>
      </c>
      <c r="D178" s="24">
        <v>4904</v>
      </c>
      <c r="E178" s="25" t="s">
        <v>24</v>
      </c>
      <c r="F178" s="26" t="s">
        <v>96</v>
      </c>
      <c r="G178" s="23">
        <v>43424</v>
      </c>
      <c r="H178" s="23">
        <v>43441</v>
      </c>
      <c r="I178" s="24" t="s">
        <v>26</v>
      </c>
      <c r="J178" s="216">
        <v>420</v>
      </c>
      <c r="K178" s="35">
        <v>1.41</v>
      </c>
      <c r="L178" s="36">
        <f t="shared" si="79"/>
        <v>592.19999999999993</v>
      </c>
      <c r="M178" s="37">
        <v>1.22</v>
      </c>
      <c r="N178" s="35">
        <f t="shared" si="81"/>
        <v>512.4</v>
      </c>
      <c r="O178" s="38">
        <f t="shared" si="82"/>
        <v>0.18999999999999995</v>
      </c>
      <c r="P178" s="39">
        <f t="shared" si="83"/>
        <v>79.799999999999983</v>
      </c>
      <c r="Q178" s="57">
        <v>592.20000000000005</v>
      </c>
      <c r="R178" s="35" t="s">
        <v>27</v>
      </c>
      <c r="S178" s="35">
        <f t="shared" si="80"/>
        <v>0.06</v>
      </c>
      <c r="T178" s="35">
        <f t="shared" si="74"/>
        <v>25.2</v>
      </c>
      <c r="U178" s="53"/>
      <c r="V178" s="47"/>
      <c r="W178" s="48"/>
      <c r="X178" s="48"/>
      <c r="Y178" s="48"/>
      <c r="Z178" s="48"/>
    </row>
    <row r="179" spans="1:26" s="1" customFormat="1" ht="33" hidden="1" customHeight="1">
      <c r="A179" s="22" t="s">
        <v>93</v>
      </c>
      <c r="B179" s="23">
        <v>43374</v>
      </c>
      <c r="C179" s="24">
        <v>233292</v>
      </c>
      <c r="D179" s="24">
        <v>4905</v>
      </c>
      <c r="E179" s="25" t="s">
        <v>24</v>
      </c>
      <c r="F179" s="26" t="s">
        <v>97</v>
      </c>
      <c r="G179" s="23">
        <v>43424</v>
      </c>
      <c r="H179" s="23">
        <v>43441</v>
      </c>
      <c r="I179" s="24" t="s">
        <v>26</v>
      </c>
      <c r="J179" s="216">
        <v>1224</v>
      </c>
      <c r="K179" s="35">
        <v>1.42</v>
      </c>
      <c r="L179" s="36">
        <f t="shared" si="79"/>
        <v>1738.08</v>
      </c>
      <c r="M179" s="37">
        <v>1.22</v>
      </c>
      <c r="N179" s="35">
        <f t="shared" si="81"/>
        <v>1493.28</v>
      </c>
      <c r="O179" s="38">
        <f t="shared" si="82"/>
        <v>0.19999999999999996</v>
      </c>
      <c r="P179" s="39">
        <f t="shared" si="83"/>
        <v>244.79999999999995</v>
      </c>
      <c r="Q179" s="57">
        <v>1738.08</v>
      </c>
      <c r="R179" s="35" t="s">
        <v>27</v>
      </c>
      <c r="S179" s="35">
        <f t="shared" ref="S179:S187" si="84">0.03+0.02</f>
        <v>0.05</v>
      </c>
      <c r="T179" s="35">
        <f t="shared" si="74"/>
        <v>61.2</v>
      </c>
      <c r="U179" s="53"/>
      <c r="V179" s="47"/>
      <c r="W179" s="48"/>
      <c r="X179" s="48"/>
      <c r="Y179" s="48"/>
      <c r="Z179" s="48"/>
    </row>
    <row r="180" spans="1:26" s="1" customFormat="1" ht="33" hidden="1" customHeight="1">
      <c r="A180" s="22" t="s">
        <v>93</v>
      </c>
      <c r="B180" s="23">
        <v>43374</v>
      </c>
      <c r="C180" s="24">
        <v>233301</v>
      </c>
      <c r="D180" s="24">
        <v>4905</v>
      </c>
      <c r="E180" s="25" t="s">
        <v>24</v>
      </c>
      <c r="F180" s="26" t="s">
        <v>97</v>
      </c>
      <c r="G180" s="23">
        <v>43424</v>
      </c>
      <c r="H180" s="23">
        <v>43441</v>
      </c>
      <c r="I180" s="24" t="s">
        <v>26</v>
      </c>
      <c r="J180" s="216">
        <v>548</v>
      </c>
      <c r="K180" s="35">
        <v>1.42</v>
      </c>
      <c r="L180" s="36">
        <f t="shared" si="79"/>
        <v>778.16</v>
      </c>
      <c r="M180" s="37">
        <v>1.22</v>
      </c>
      <c r="N180" s="35">
        <f t="shared" si="81"/>
        <v>668.56</v>
      </c>
      <c r="O180" s="38">
        <f t="shared" si="82"/>
        <v>0.19999999999999996</v>
      </c>
      <c r="P180" s="39">
        <f t="shared" si="83"/>
        <v>109.59999999999998</v>
      </c>
      <c r="Q180" s="57">
        <v>778.16</v>
      </c>
      <c r="R180" s="35" t="s">
        <v>27</v>
      </c>
      <c r="S180" s="35">
        <f t="shared" si="84"/>
        <v>0.05</v>
      </c>
      <c r="T180" s="35">
        <f t="shared" si="74"/>
        <v>27.400000000000002</v>
      </c>
      <c r="U180" s="53"/>
      <c r="V180" s="47"/>
      <c r="W180" s="48"/>
      <c r="X180" s="48"/>
      <c r="Y180" s="48"/>
      <c r="Z180" s="48"/>
    </row>
    <row r="181" spans="1:26" s="1" customFormat="1" ht="33" hidden="1" customHeight="1">
      <c r="A181" s="22" t="s">
        <v>93</v>
      </c>
      <c r="B181" s="23">
        <v>43374</v>
      </c>
      <c r="C181" s="24">
        <v>233310</v>
      </c>
      <c r="D181" s="24">
        <v>4905</v>
      </c>
      <c r="E181" s="25" t="s">
        <v>24</v>
      </c>
      <c r="F181" s="26" t="s">
        <v>97</v>
      </c>
      <c r="G181" s="23">
        <v>43424</v>
      </c>
      <c r="H181" s="23">
        <v>43441</v>
      </c>
      <c r="I181" s="24" t="s">
        <v>26</v>
      </c>
      <c r="J181" s="216">
        <v>484</v>
      </c>
      <c r="K181" s="35">
        <v>1.42</v>
      </c>
      <c r="L181" s="36">
        <f t="shared" si="79"/>
        <v>687.28</v>
      </c>
      <c r="M181" s="37">
        <v>1.22</v>
      </c>
      <c r="N181" s="35">
        <f t="shared" si="81"/>
        <v>590.48</v>
      </c>
      <c r="O181" s="38">
        <f t="shared" si="82"/>
        <v>0.19999999999999996</v>
      </c>
      <c r="P181" s="39">
        <f t="shared" si="83"/>
        <v>96.799999999999983</v>
      </c>
      <c r="Q181" s="57">
        <v>687.28</v>
      </c>
      <c r="R181" s="35" t="s">
        <v>27</v>
      </c>
      <c r="S181" s="35">
        <f t="shared" si="84"/>
        <v>0.05</v>
      </c>
      <c r="T181" s="35">
        <f t="shared" si="74"/>
        <v>24.200000000000003</v>
      </c>
      <c r="U181" s="53"/>
      <c r="V181" s="47"/>
      <c r="W181" s="48"/>
      <c r="X181" s="48"/>
      <c r="Y181" s="48"/>
      <c r="Z181" s="48"/>
    </row>
    <row r="182" spans="1:26" s="1" customFormat="1" ht="33" hidden="1" customHeight="1">
      <c r="A182" s="22" t="s">
        <v>93</v>
      </c>
      <c r="B182" s="23">
        <v>43374</v>
      </c>
      <c r="C182" s="24">
        <v>233320</v>
      </c>
      <c r="D182" s="24">
        <v>4906</v>
      </c>
      <c r="E182" s="25" t="s">
        <v>24</v>
      </c>
      <c r="F182" s="26" t="s">
        <v>98</v>
      </c>
      <c r="G182" s="23">
        <v>43424</v>
      </c>
      <c r="H182" s="23">
        <v>43441</v>
      </c>
      <c r="I182" s="24" t="s">
        <v>26</v>
      </c>
      <c r="J182" s="216">
        <v>1116</v>
      </c>
      <c r="K182" s="35">
        <v>1.42</v>
      </c>
      <c r="L182" s="36">
        <f t="shared" si="79"/>
        <v>1584.72</v>
      </c>
      <c r="M182" s="37">
        <v>1.22</v>
      </c>
      <c r="N182" s="35">
        <f t="shared" si="81"/>
        <v>1361.52</v>
      </c>
      <c r="O182" s="38">
        <f t="shared" si="82"/>
        <v>0.19999999999999996</v>
      </c>
      <c r="P182" s="39">
        <f t="shared" si="83"/>
        <v>223.19999999999996</v>
      </c>
      <c r="Q182" s="57">
        <v>1584.72</v>
      </c>
      <c r="R182" s="35" t="s">
        <v>27</v>
      </c>
      <c r="S182" s="35">
        <f t="shared" si="84"/>
        <v>0.05</v>
      </c>
      <c r="T182" s="35">
        <f t="shared" si="74"/>
        <v>55.800000000000004</v>
      </c>
      <c r="U182" s="53"/>
      <c r="V182" s="47"/>
      <c r="W182" s="48"/>
      <c r="X182" s="48"/>
      <c r="Y182" s="48"/>
      <c r="Z182" s="48"/>
    </row>
    <row r="183" spans="1:26" s="1" customFormat="1" ht="33" hidden="1" customHeight="1">
      <c r="A183" s="22" t="s">
        <v>93</v>
      </c>
      <c r="B183" s="23">
        <v>43374</v>
      </c>
      <c r="C183" s="24">
        <v>233339</v>
      </c>
      <c r="D183" s="24">
        <v>4906</v>
      </c>
      <c r="E183" s="25" t="s">
        <v>24</v>
      </c>
      <c r="F183" s="26" t="s">
        <v>98</v>
      </c>
      <c r="G183" s="23">
        <v>43424</v>
      </c>
      <c r="H183" s="23">
        <v>43441</v>
      </c>
      <c r="I183" s="24" t="s">
        <v>26</v>
      </c>
      <c r="J183" s="216">
        <v>470</v>
      </c>
      <c r="K183" s="35">
        <v>1.42</v>
      </c>
      <c r="L183" s="36">
        <f t="shared" si="79"/>
        <v>667.4</v>
      </c>
      <c r="M183" s="37">
        <v>1.22</v>
      </c>
      <c r="N183" s="35">
        <f t="shared" si="81"/>
        <v>573.4</v>
      </c>
      <c r="O183" s="38">
        <f t="shared" si="82"/>
        <v>0.19999999999999996</v>
      </c>
      <c r="P183" s="39">
        <f t="shared" si="83"/>
        <v>93.999999999999986</v>
      </c>
      <c r="Q183" s="57">
        <v>667.4</v>
      </c>
      <c r="R183" s="35" t="s">
        <v>27</v>
      </c>
      <c r="S183" s="35">
        <f t="shared" si="84"/>
        <v>0.05</v>
      </c>
      <c r="T183" s="35">
        <f t="shared" si="74"/>
        <v>23.5</v>
      </c>
      <c r="U183" s="53"/>
      <c r="V183" s="47"/>
      <c r="W183" s="48"/>
      <c r="X183" s="48"/>
      <c r="Y183" s="48"/>
      <c r="Z183" s="48"/>
    </row>
    <row r="184" spans="1:26" s="1" customFormat="1" ht="33" hidden="1" customHeight="1">
      <c r="A184" s="22" t="s">
        <v>93</v>
      </c>
      <c r="B184" s="23">
        <v>43374</v>
      </c>
      <c r="C184" s="24">
        <v>233348</v>
      </c>
      <c r="D184" s="24">
        <v>4906</v>
      </c>
      <c r="E184" s="25" t="s">
        <v>24</v>
      </c>
      <c r="F184" s="26" t="s">
        <v>98</v>
      </c>
      <c r="G184" s="23">
        <v>43424</v>
      </c>
      <c r="H184" s="23">
        <v>43441</v>
      </c>
      <c r="I184" s="24" t="s">
        <v>26</v>
      </c>
      <c r="J184" s="216">
        <v>432</v>
      </c>
      <c r="K184" s="35">
        <v>1.42</v>
      </c>
      <c r="L184" s="36">
        <f t="shared" ref="L184:L200" si="85">+K184*J184</f>
        <v>613.43999999999994</v>
      </c>
      <c r="M184" s="37">
        <v>1.22</v>
      </c>
      <c r="N184" s="35">
        <f t="shared" si="81"/>
        <v>527.04</v>
      </c>
      <c r="O184" s="38">
        <f t="shared" si="82"/>
        <v>0.19999999999999996</v>
      </c>
      <c r="P184" s="39">
        <f t="shared" si="83"/>
        <v>86.399999999999977</v>
      </c>
      <c r="Q184" s="57">
        <v>613.44000000000005</v>
      </c>
      <c r="R184" s="35" t="s">
        <v>27</v>
      </c>
      <c r="S184" s="35">
        <f t="shared" si="84"/>
        <v>0.05</v>
      </c>
      <c r="T184" s="35">
        <f t="shared" si="74"/>
        <v>21.6</v>
      </c>
      <c r="U184" s="53"/>
      <c r="V184" s="47"/>
      <c r="W184" s="48"/>
      <c r="X184" s="48"/>
      <c r="Y184" s="48"/>
      <c r="Z184" s="48"/>
    </row>
    <row r="185" spans="1:26" s="1" customFormat="1" ht="33" hidden="1" customHeight="1">
      <c r="A185" s="22" t="s">
        <v>93</v>
      </c>
      <c r="B185" s="23">
        <v>43374</v>
      </c>
      <c r="C185" s="24">
        <v>233357</v>
      </c>
      <c r="D185" s="24">
        <v>4907</v>
      </c>
      <c r="E185" s="25" t="s">
        <v>24</v>
      </c>
      <c r="F185" s="26" t="s">
        <v>99</v>
      </c>
      <c r="G185" s="23">
        <v>43424</v>
      </c>
      <c r="H185" s="23">
        <v>43441</v>
      </c>
      <c r="I185" s="24" t="s">
        <v>26</v>
      </c>
      <c r="J185" s="216">
        <v>828</v>
      </c>
      <c r="K185" s="35">
        <v>1.42</v>
      </c>
      <c r="L185" s="36">
        <f t="shared" si="85"/>
        <v>1175.76</v>
      </c>
      <c r="M185" s="37">
        <v>1.22</v>
      </c>
      <c r="N185" s="35">
        <f t="shared" si="81"/>
        <v>1010.16</v>
      </c>
      <c r="O185" s="38">
        <f t="shared" si="82"/>
        <v>0.19999999999999996</v>
      </c>
      <c r="P185" s="39">
        <f t="shared" si="83"/>
        <v>165.59999999999997</v>
      </c>
      <c r="Q185" s="57">
        <v>1175.76</v>
      </c>
      <c r="R185" s="35" t="s">
        <v>27</v>
      </c>
      <c r="S185" s="35">
        <f t="shared" si="84"/>
        <v>0.05</v>
      </c>
      <c r="T185" s="35">
        <f t="shared" si="74"/>
        <v>41.400000000000006</v>
      </c>
      <c r="U185" s="53"/>
      <c r="V185" s="47"/>
      <c r="W185" s="48"/>
      <c r="X185" s="48"/>
      <c r="Y185" s="48"/>
      <c r="Z185" s="48"/>
    </row>
    <row r="186" spans="1:26" s="1" customFormat="1" ht="33" hidden="1" customHeight="1">
      <c r="A186" s="22" t="s">
        <v>93</v>
      </c>
      <c r="B186" s="23">
        <v>43374</v>
      </c>
      <c r="C186" s="24">
        <v>233366</v>
      </c>
      <c r="D186" s="24">
        <v>4907</v>
      </c>
      <c r="E186" s="25" t="s">
        <v>24</v>
      </c>
      <c r="F186" s="26" t="s">
        <v>99</v>
      </c>
      <c r="G186" s="23">
        <v>43424</v>
      </c>
      <c r="H186" s="23">
        <v>43441</v>
      </c>
      <c r="I186" s="24" t="s">
        <v>26</v>
      </c>
      <c r="J186" s="216">
        <v>331</v>
      </c>
      <c r="K186" s="35">
        <v>1.42</v>
      </c>
      <c r="L186" s="36">
        <f t="shared" si="85"/>
        <v>470.02</v>
      </c>
      <c r="M186" s="37">
        <v>1.22</v>
      </c>
      <c r="N186" s="35">
        <f t="shared" si="81"/>
        <v>403.82</v>
      </c>
      <c r="O186" s="38">
        <f t="shared" si="82"/>
        <v>0.19999999999999996</v>
      </c>
      <c r="P186" s="39">
        <f t="shared" si="83"/>
        <v>66.199999999999989</v>
      </c>
      <c r="Q186" s="57">
        <v>470.02</v>
      </c>
      <c r="R186" s="35" t="s">
        <v>27</v>
      </c>
      <c r="S186" s="35">
        <f t="shared" si="84"/>
        <v>0.05</v>
      </c>
      <c r="T186" s="35">
        <f t="shared" si="74"/>
        <v>16.55</v>
      </c>
      <c r="U186" s="53"/>
      <c r="V186" s="47"/>
      <c r="W186" s="48"/>
      <c r="X186" s="48"/>
      <c r="Y186" s="48"/>
      <c r="Z186" s="48"/>
    </row>
    <row r="187" spans="1:26" s="1" customFormat="1" ht="33" hidden="1" customHeight="1">
      <c r="A187" s="22" t="s">
        <v>93</v>
      </c>
      <c r="B187" s="23">
        <v>43374</v>
      </c>
      <c r="C187" s="24">
        <v>233375</v>
      </c>
      <c r="D187" s="24">
        <v>4907</v>
      </c>
      <c r="E187" s="25" t="s">
        <v>24</v>
      </c>
      <c r="F187" s="26" t="s">
        <v>99</v>
      </c>
      <c r="G187" s="23">
        <v>43424</v>
      </c>
      <c r="H187" s="23">
        <v>43441</v>
      </c>
      <c r="I187" s="24" t="s">
        <v>26</v>
      </c>
      <c r="J187" s="216">
        <v>317</v>
      </c>
      <c r="K187" s="35">
        <v>1.42</v>
      </c>
      <c r="L187" s="36">
        <f t="shared" si="85"/>
        <v>450.14</v>
      </c>
      <c r="M187" s="37">
        <v>1.22</v>
      </c>
      <c r="N187" s="35">
        <f t="shared" si="81"/>
        <v>386.74</v>
      </c>
      <c r="O187" s="38">
        <f t="shared" si="82"/>
        <v>0.19999999999999996</v>
      </c>
      <c r="P187" s="39">
        <f t="shared" si="83"/>
        <v>63.399999999999984</v>
      </c>
      <c r="Q187" s="57">
        <v>450.14</v>
      </c>
      <c r="R187" s="35" t="s">
        <v>27</v>
      </c>
      <c r="S187" s="35">
        <f t="shared" si="84"/>
        <v>0.05</v>
      </c>
      <c r="T187" s="35">
        <f t="shared" si="74"/>
        <v>15.850000000000001</v>
      </c>
      <c r="U187" s="53"/>
      <c r="V187" s="47"/>
      <c r="W187" s="48"/>
      <c r="X187" s="48"/>
      <c r="Y187" s="48"/>
      <c r="Z187" s="48"/>
    </row>
    <row r="188" spans="1:26" s="1" customFormat="1" ht="33" hidden="1" customHeight="1">
      <c r="A188" s="22" t="s">
        <v>90</v>
      </c>
      <c r="B188" s="23">
        <v>43374</v>
      </c>
      <c r="C188" s="24">
        <v>233384</v>
      </c>
      <c r="D188" s="24">
        <v>4908</v>
      </c>
      <c r="E188" s="25" t="s">
        <v>24</v>
      </c>
      <c r="F188" s="26" t="s">
        <v>100</v>
      </c>
      <c r="G188" s="23">
        <v>43424</v>
      </c>
      <c r="H188" s="23">
        <v>43441</v>
      </c>
      <c r="I188" s="24" t="s">
        <v>26</v>
      </c>
      <c r="J188" s="216">
        <v>735</v>
      </c>
      <c r="K188" s="35">
        <v>1.49</v>
      </c>
      <c r="L188" s="36">
        <f t="shared" si="85"/>
        <v>1095.1500000000001</v>
      </c>
      <c r="M188" s="37">
        <v>1.26</v>
      </c>
      <c r="N188" s="35">
        <f t="shared" si="81"/>
        <v>926.1</v>
      </c>
      <c r="O188" s="38">
        <f t="shared" si="82"/>
        <v>0.22999999999999998</v>
      </c>
      <c r="P188" s="39">
        <f t="shared" si="83"/>
        <v>169.04999999999998</v>
      </c>
      <c r="Q188" s="57">
        <v>1095.1500000000001</v>
      </c>
      <c r="R188" s="35" t="s">
        <v>27</v>
      </c>
      <c r="S188" s="35">
        <f t="shared" ref="S188:S198" si="86">0.04+0.02</f>
        <v>0.06</v>
      </c>
      <c r="T188" s="35">
        <f t="shared" si="74"/>
        <v>44.1</v>
      </c>
      <c r="U188" s="53"/>
      <c r="V188" s="47"/>
      <c r="W188" s="48"/>
      <c r="X188" s="48"/>
      <c r="Y188" s="48"/>
      <c r="Z188" s="48"/>
    </row>
    <row r="189" spans="1:26" s="1" customFormat="1" ht="33" hidden="1" customHeight="1">
      <c r="A189" s="22" t="s">
        <v>90</v>
      </c>
      <c r="B189" s="23">
        <v>43374</v>
      </c>
      <c r="C189" s="24">
        <v>233393</v>
      </c>
      <c r="D189" s="24">
        <v>4908</v>
      </c>
      <c r="E189" s="25" t="s">
        <v>24</v>
      </c>
      <c r="F189" s="26" t="s">
        <v>100</v>
      </c>
      <c r="G189" s="23">
        <v>43424</v>
      </c>
      <c r="H189" s="23">
        <v>43441</v>
      </c>
      <c r="I189" s="24" t="s">
        <v>26</v>
      </c>
      <c r="J189" s="216">
        <v>1071</v>
      </c>
      <c r="K189" s="35">
        <v>1.49</v>
      </c>
      <c r="L189" s="36">
        <f t="shared" si="85"/>
        <v>1595.79</v>
      </c>
      <c r="M189" s="37">
        <v>1.26</v>
      </c>
      <c r="N189" s="35">
        <f t="shared" si="81"/>
        <v>1349.46</v>
      </c>
      <c r="O189" s="38">
        <f t="shared" si="82"/>
        <v>0.22999999999999998</v>
      </c>
      <c r="P189" s="39">
        <f t="shared" si="83"/>
        <v>246.32999999999998</v>
      </c>
      <c r="Q189" s="57">
        <v>1595.79</v>
      </c>
      <c r="R189" s="35" t="s">
        <v>27</v>
      </c>
      <c r="S189" s="35">
        <f t="shared" si="86"/>
        <v>0.06</v>
      </c>
      <c r="T189" s="35">
        <f t="shared" si="74"/>
        <v>64.259999999999991</v>
      </c>
      <c r="U189" s="53"/>
      <c r="V189" s="47"/>
      <c r="W189" s="48"/>
      <c r="X189" s="48"/>
      <c r="Y189" s="48"/>
      <c r="Z189" s="48"/>
    </row>
    <row r="190" spans="1:26" s="1" customFormat="1" ht="33" hidden="1" customHeight="1">
      <c r="A190" s="22" t="s">
        <v>87</v>
      </c>
      <c r="B190" s="23">
        <v>43374</v>
      </c>
      <c r="C190" s="24">
        <v>233411</v>
      </c>
      <c r="D190" s="24">
        <v>4909</v>
      </c>
      <c r="E190" s="25" t="s">
        <v>24</v>
      </c>
      <c r="F190" s="26" t="s">
        <v>101</v>
      </c>
      <c r="G190" s="23">
        <v>43424</v>
      </c>
      <c r="H190" s="23">
        <v>43441</v>
      </c>
      <c r="I190" s="24" t="s">
        <v>26</v>
      </c>
      <c r="J190" s="216">
        <v>441</v>
      </c>
      <c r="K190" s="35">
        <v>1.56</v>
      </c>
      <c r="L190" s="36">
        <f t="shared" si="85"/>
        <v>687.96</v>
      </c>
      <c r="M190" s="37">
        <v>1.34</v>
      </c>
      <c r="N190" s="35">
        <f t="shared" si="81"/>
        <v>590.94000000000005</v>
      </c>
      <c r="O190" s="38">
        <f t="shared" si="82"/>
        <v>0.21999999999999997</v>
      </c>
      <c r="P190" s="39">
        <f t="shared" si="83"/>
        <v>97.019999999999982</v>
      </c>
      <c r="Q190" s="57">
        <v>687.96</v>
      </c>
      <c r="R190" s="35" t="s">
        <v>27</v>
      </c>
      <c r="S190" s="35">
        <f t="shared" si="86"/>
        <v>0.06</v>
      </c>
      <c r="T190" s="35">
        <f t="shared" si="74"/>
        <v>26.459999999999997</v>
      </c>
      <c r="U190" s="53"/>
      <c r="V190" s="47"/>
      <c r="W190" s="48"/>
      <c r="X190" s="48"/>
      <c r="Y190" s="48"/>
      <c r="Z190" s="48"/>
    </row>
    <row r="191" spans="1:26" s="1" customFormat="1" ht="33" hidden="1" customHeight="1">
      <c r="A191" s="22" t="s">
        <v>87</v>
      </c>
      <c r="B191" s="23">
        <v>43374</v>
      </c>
      <c r="C191" s="24">
        <v>233420</v>
      </c>
      <c r="D191" s="24">
        <v>4909</v>
      </c>
      <c r="E191" s="25" t="s">
        <v>24</v>
      </c>
      <c r="F191" s="26" t="s">
        <v>101</v>
      </c>
      <c r="G191" s="23">
        <v>43424</v>
      </c>
      <c r="H191" s="23">
        <v>43441</v>
      </c>
      <c r="I191" s="24" t="s">
        <v>26</v>
      </c>
      <c r="J191" s="216">
        <v>553</v>
      </c>
      <c r="K191" s="35">
        <v>1.56</v>
      </c>
      <c r="L191" s="36">
        <f t="shared" si="85"/>
        <v>862.68000000000006</v>
      </c>
      <c r="M191" s="37">
        <v>1.34</v>
      </c>
      <c r="N191" s="35">
        <f t="shared" si="81"/>
        <v>741.0200000000001</v>
      </c>
      <c r="O191" s="38">
        <f t="shared" si="82"/>
        <v>0.21999999999999997</v>
      </c>
      <c r="P191" s="39">
        <f t="shared" si="83"/>
        <v>121.65999999999998</v>
      </c>
      <c r="Q191" s="57">
        <v>862.68</v>
      </c>
      <c r="R191" s="35" t="s">
        <v>27</v>
      </c>
      <c r="S191" s="35">
        <f t="shared" si="86"/>
        <v>0.06</v>
      </c>
      <c r="T191" s="35">
        <f t="shared" si="74"/>
        <v>33.18</v>
      </c>
      <c r="U191" s="53"/>
      <c r="V191" s="47"/>
      <c r="W191" s="48"/>
      <c r="X191" s="48"/>
      <c r="Y191" s="48"/>
      <c r="Z191" s="48"/>
    </row>
    <row r="192" spans="1:26" s="1" customFormat="1" ht="33" hidden="1" customHeight="1">
      <c r="A192" s="22" t="s">
        <v>87</v>
      </c>
      <c r="B192" s="23">
        <v>43374</v>
      </c>
      <c r="C192" s="24">
        <v>233430</v>
      </c>
      <c r="D192" s="24">
        <v>4909</v>
      </c>
      <c r="E192" s="25" t="s">
        <v>24</v>
      </c>
      <c r="F192" s="26" t="s">
        <v>101</v>
      </c>
      <c r="G192" s="23">
        <v>43424</v>
      </c>
      <c r="H192" s="23">
        <v>43441</v>
      </c>
      <c r="I192" s="24" t="s">
        <v>26</v>
      </c>
      <c r="J192" s="216">
        <v>125</v>
      </c>
      <c r="K192" s="35">
        <v>1.56</v>
      </c>
      <c r="L192" s="36">
        <f t="shared" si="85"/>
        <v>195</v>
      </c>
      <c r="M192" s="37">
        <v>1.34</v>
      </c>
      <c r="N192" s="35">
        <f t="shared" si="81"/>
        <v>167.5</v>
      </c>
      <c r="O192" s="38">
        <f t="shared" si="82"/>
        <v>0.21999999999999997</v>
      </c>
      <c r="P192" s="39">
        <f t="shared" si="83"/>
        <v>27.499999999999996</v>
      </c>
      <c r="Q192" s="57">
        <v>195</v>
      </c>
      <c r="R192" s="35" t="s">
        <v>27</v>
      </c>
      <c r="S192" s="35">
        <f t="shared" si="86"/>
        <v>0.06</v>
      </c>
      <c r="T192" s="35">
        <f t="shared" si="74"/>
        <v>7.5</v>
      </c>
      <c r="U192" s="53"/>
      <c r="V192" s="47"/>
      <c r="W192" s="48"/>
      <c r="X192" s="48"/>
      <c r="Y192" s="48"/>
      <c r="Z192" s="48"/>
    </row>
    <row r="193" spans="1:26" s="1" customFormat="1" ht="33" hidden="1" customHeight="1">
      <c r="A193" s="22" t="s">
        <v>93</v>
      </c>
      <c r="B193" s="23">
        <v>43374</v>
      </c>
      <c r="C193" s="24">
        <v>233449</v>
      </c>
      <c r="D193" s="24">
        <v>4910</v>
      </c>
      <c r="E193" s="25" t="s">
        <v>24</v>
      </c>
      <c r="F193" s="26" t="s">
        <v>102</v>
      </c>
      <c r="G193" s="23">
        <v>43424</v>
      </c>
      <c r="H193" s="23">
        <v>43441</v>
      </c>
      <c r="I193" s="24" t="s">
        <v>26</v>
      </c>
      <c r="J193" s="216">
        <v>612</v>
      </c>
      <c r="K193" s="35">
        <v>1.56</v>
      </c>
      <c r="L193" s="36">
        <f t="shared" si="85"/>
        <v>954.72</v>
      </c>
      <c r="M193" s="37">
        <v>1.34</v>
      </c>
      <c r="N193" s="35">
        <f t="shared" si="81"/>
        <v>820.08</v>
      </c>
      <c r="O193" s="38">
        <f t="shared" si="82"/>
        <v>0.21999999999999997</v>
      </c>
      <c r="P193" s="39">
        <f t="shared" si="83"/>
        <v>134.63999999999999</v>
      </c>
      <c r="Q193" s="57">
        <v>954.72</v>
      </c>
      <c r="R193" s="35" t="s">
        <v>27</v>
      </c>
      <c r="S193" s="35">
        <f t="shared" si="86"/>
        <v>0.06</v>
      </c>
      <c r="T193" s="35">
        <f t="shared" si="74"/>
        <v>36.72</v>
      </c>
      <c r="U193" s="53"/>
      <c r="V193" s="47"/>
      <c r="W193" s="48"/>
      <c r="X193" s="48"/>
      <c r="Y193" s="48"/>
      <c r="Z193" s="48"/>
    </row>
    <row r="194" spans="1:26" s="1" customFormat="1" ht="33" hidden="1" customHeight="1">
      <c r="A194" s="22" t="s">
        <v>93</v>
      </c>
      <c r="B194" s="23">
        <v>43374</v>
      </c>
      <c r="C194" s="24">
        <v>233458</v>
      </c>
      <c r="D194" s="24">
        <v>4910</v>
      </c>
      <c r="E194" s="25" t="s">
        <v>24</v>
      </c>
      <c r="F194" s="26" t="s">
        <v>102</v>
      </c>
      <c r="G194" s="23">
        <v>43424</v>
      </c>
      <c r="H194" s="23">
        <v>43441</v>
      </c>
      <c r="I194" s="24" t="s">
        <v>26</v>
      </c>
      <c r="J194" s="216">
        <v>275</v>
      </c>
      <c r="K194" s="35">
        <v>1.56</v>
      </c>
      <c r="L194" s="36">
        <f t="shared" si="85"/>
        <v>429</v>
      </c>
      <c r="M194" s="37">
        <v>1.34</v>
      </c>
      <c r="N194" s="35">
        <f t="shared" si="81"/>
        <v>368.5</v>
      </c>
      <c r="O194" s="38">
        <f t="shared" si="82"/>
        <v>0.21999999999999997</v>
      </c>
      <c r="P194" s="39">
        <f t="shared" si="83"/>
        <v>60.499999999999993</v>
      </c>
      <c r="Q194" s="57">
        <v>429</v>
      </c>
      <c r="R194" s="35" t="s">
        <v>27</v>
      </c>
      <c r="S194" s="35">
        <f t="shared" si="86"/>
        <v>0.06</v>
      </c>
      <c r="T194" s="35">
        <f t="shared" si="74"/>
        <v>16.5</v>
      </c>
      <c r="U194" s="53"/>
      <c r="V194" s="47"/>
      <c r="W194" s="48"/>
      <c r="X194" s="48"/>
      <c r="Y194" s="48"/>
      <c r="Z194" s="48"/>
    </row>
    <row r="195" spans="1:26" s="1" customFormat="1" ht="33" hidden="1" customHeight="1">
      <c r="A195" s="22" t="s">
        <v>93</v>
      </c>
      <c r="B195" s="23">
        <v>43374</v>
      </c>
      <c r="C195" s="24">
        <v>233467</v>
      </c>
      <c r="D195" s="24">
        <v>4910</v>
      </c>
      <c r="E195" s="25" t="s">
        <v>24</v>
      </c>
      <c r="F195" s="26" t="s">
        <v>102</v>
      </c>
      <c r="G195" s="23">
        <v>43424</v>
      </c>
      <c r="H195" s="23">
        <v>43441</v>
      </c>
      <c r="I195" s="24" t="s">
        <v>26</v>
      </c>
      <c r="J195" s="216">
        <v>227</v>
      </c>
      <c r="K195" s="35">
        <v>1.56</v>
      </c>
      <c r="L195" s="36">
        <f t="shared" si="85"/>
        <v>354.12</v>
      </c>
      <c r="M195" s="37">
        <v>1.34</v>
      </c>
      <c r="N195" s="35">
        <f t="shared" si="81"/>
        <v>304.18</v>
      </c>
      <c r="O195" s="38">
        <f t="shared" si="82"/>
        <v>0.21999999999999997</v>
      </c>
      <c r="P195" s="39">
        <f t="shared" si="83"/>
        <v>49.939999999999991</v>
      </c>
      <c r="Q195" s="57">
        <v>354.12</v>
      </c>
      <c r="R195" s="35" t="s">
        <v>27</v>
      </c>
      <c r="S195" s="35">
        <f t="shared" si="86"/>
        <v>0.06</v>
      </c>
      <c r="T195" s="35">
        <f t="shared" si="74"/>
        <v>13.62</v>
      </c>
      <c r="U195" s="53"/>
      <c r="V195" s="47"/>
      <c r="W195" s="48"/>
      <c r="X195" s="48"/>
      <c r="Y195" s="48"/>
      <c r="Z195" s="48"/>
    </row>
    <row r="196" spans="1:26" s="1" customFormat="1" ht="33" hidden="1" customHeight="1">
      <c r="A196" s="22" t="s">
        <v>90</v>
      </c>
      <c r="B196" s="23">
        <v>43374</v>
      </c>
      <c r="C196" s="24">
        <v>233476</v>
      </c>
      <c r="D196" s="24">
        <v>4911</v>
      </c>
      <c r="E196" s="25" t="s">
        <v>24</v>
      </c>
      <c r="F196" s="26" t="s">
        <v>103</v>
      </c>
      <c r="G196" s="23">
        <v>43424</v>
      </c>
      <c r="H196" s="23">
        <v>43441</v>
      </c>
      <c r="I196" s="24" t="s">
        <v>26</v>
      </c>
      <c r="J196" s="216">
        <v>294</v>
      </c>
      <c r="K196" s="35">
        <v>1.57</v>
      </c>
      <c r="L196" s="36">
        <f t="shared" si="85"/>
        <v>461.58000000000004</v>
      </c>
      <c r="M196" s="37">
        <v>1.35</v>
      </c>
      <c r="N196" s="35">
        <f t="shared" si="81"/>
        <v>396.90000000000003</v>
      </c>
      <c r="O196" s="38">
        <f t="shared" si="82"/>
        <v>0.21999999999999997</v>
      </c>
      <c r="P196" s="39">
        <f t="shared" si="83"/>
        <v>64.679999999999993</v>
      </c>
      <c r="Q196" s="57">
        <v>461.58</v>
      </c>
      <c r="R196" s="35" t="s">
        <v>27</v>
      </c>
      <c r="S196" s="35">
        <f t="shared" si="86"/>
        <v>0.06</v>
      </c>
      <c r="T196" s="35">
        <f t="shared" si="74"/>
        <v>17.64</v>
      </c>
      <c r="U196" s="53"/>
      <c r="V196" s="47"/>
      <c r="W196" s="48"/>
      <c r="X196" s="48"/>
      <c r="Y196" s="48"/>
      <c r="Z196" s="48"/>
    </row>
    <row r="197" spans="1:26" s="1" customFormat="1" ht="33" hidden="1" customHeight="1">
      <c r="A197" s="22" t="s">
        <v>90</v>
      </c>
      <c r="B197" s="23">
        <v>43374</v>
      </c>
      <c r="C197" s="24">
        <v>233485</v>
      </c>
      <c r="D197" s="24">
        <v>4911</v>
      </c>
      <c r="E197" s="25" t="s">
        <v>24</v>
      </c>
      <c r="F197" s="26" t="s">
        <v>103</v>
      </c>
      <c r="G197" s="23">
        <v>43424</v>
      </c>
      <c r="H197" s="23">
        <v>43441</v>
      </c>
      <c r="I197" s="24" t="s">
        <v>26</v>
      </c>
      <c r="J197" s="216">
        <v>448</v>
      </c>
      <c r="K197" s="35">
        <v>1.57</v>
      </c>
      <c r="L197" s="36">
        <f t="shared" si="85"/>
        <v>703.36</v>
      </c>
      <c r="M197" s="37">
        <v>1.35</v>
      </c>
      <c r="N197" s="35">
        <f t="shared" si="81"/>
        <v>604.80000000000007</v>
      </c>
      <c r="O197" s="38">
        <f t="shared" si="82"/>
        <v>0.21999999999999997</v>
      </c>
      <c r="P197" s="39">
        <f t="shared" si="83"/>
        <v>98.559999999999988</v>
      </c>
      <c r="Q197" s="57">
        <v>703.36</v>
      </c>
      <c r="R197" s="35" t="s">
        <v>27</v>
      </c>
      <c r="S197" s="35">
        <f t="shared" si="86"/>
        <v>0.06</v>
      </c>
      <c r="T197" s="35">
        <f t="shared" si="74"/>
        <v>26.88</v>
      </c>
      <c r="U197" s="53"/>
      <c r="V197" s="47"/>
      <c r="W197" s="48"/>
      <c r="X197" s="48"/>
      <c r="Y197" s="48"/>
      <c r="Z197" s="48"/>
    </row>
    <row r="198" spans="1:26" s="1" customFormat="1" ht="33" hidden="1" customHeight="1">
      <c r="A198" s="22" t="s">
        <v>90</v>
      </c>
      <c r="B198" s="23">
        <v>43374</v>
      </c>
      <c r="C198" s="24">
        <v>233494</v>
      </c>
      <c r="D198" s="24">
        <v>4911</v>
      </c>
      <c r="E198" s="25" t="s">
        <v>24</v>
      </c>
      <c r="F198" s="26" t="s">
        <v>103</v>
      </c>
      <c r="G198" s="23">
        <v>43424</v>
      </c>
      <c r="H198" s="23">
        <v>43441</v>
      </c>
      <c r="I198" s="24" t="s">
        <v>26</v>
      </c>
      <c r="J198" s="216">
        <v>201</v>
      </c>
      <c r="K198" s="35">
        <v>1.57</v>
      </c>
      <c r="L198" s="36">
        <f t="shared" si="85"/>
        <v>315.57</v>
      </c>
      <c r="M198" s="37">
        <v>1.35</v>
      </c>
      <c r="N198" s="35">
        <f t="shared" si="81"/>
        <v>271.35000000000002</v>
      </c>
      <c r="O198" s="38">
        <f t="shared" si="82"/>
        <v>0.21999999999999997</v>
      </c>
      <c r="P198" s="39">
        <f t="shared" si="83"/>
        <v>44.219999999999992</v>
      </c>
      <c r="Q198" s="57">
        <v>315.57</v>
      </c>
      <c r="R198" s="35" t="s">
        <v>27</v>
      </c>
      <c r="S198" s="35">
        <f t="shared" si="86"/>
        <v>0.06</v>
      </c>
      <c r="T198" s="35">
        <f t="shared" si="74"/>
        <v>12.059999999999999</v>
      </c>
      <c r="U198" s="53"/>
      <c r="V198" s="47"/>
      <c r="W198" s="48"/>
      <c r="X198" s="48"/>
      <c r="Y198" s="48"/>
      <c r="Z198" s="48"/>
    </row>
    <row r="199" spans="1:26" s="1" customFormat="1" ht="33" hidden="1" customHeight="1">
      <c r="A199" s="22" t="s">
        <v>90</v>
      </c>
      <c r="B199" s="23">
        <v>43374</v>
      </c>
      <c r="C199" s="24">
        <v>236749</v>
      </c>
      <c r="D199" s="24">
        <v>3981</v>
      </c>
      <c r="E199" s="25" t="s">
        <v>24</v>
      </c>
      <c r="F199" s="26" t="s">
        <v>104</v>
      </c>
      <c r="G199" s="23">
        <v>43424</v>
      </c>
      <c r="H199" s="23">
        <v>43441</v>
      </c>
      <c r="I199" s="24" t="s">
        <v>26</v>
      </c>
      <c r="J199" s="216">
        <v>245</v>
      </c>
      <c r="K199" s="35">
        <v>1.32</v>
      </c>
      <c r="L199" s="36">
        <f t="shared" si="85"/>
        <v>323.40000000000003</v>
      </c>
      <c r="M199" s="37">
        <v>1.08</v>
      </c>
      <c r="N199" s="35">
        <f t="shared" si="81"/>
        <v>264.60000000000002</v>
      </c>
      <c r="O199" s="38">
        <f t="shared" si="82"/>
        <v>0.24</v>
      </c>
      <c r="P199" s="39">
        <f t="shared" si="83"/>
        <v>58.8</v>
      </c>
      <c r="Q199" s="57">
        <v>323.39999999999998</v>
      </c>
      <c r="R199" s="35" t="s">
        <v>27</v>
      </c>
      <c r="S199" s="35">
        <f>0.03+0.02</f>
        <v>0.05</v>
      </c>
      <c r="T199" s="35">
        <f t="shared" ref="T199:T262" si="87">+S199*J199</f>
        <v>12.25</v>
      </c>
      <c r="U199" s="53"/>
      <c r="V199" s="47"/>
      <c r="W199" s="48"/>
      <c r="X199" s="48"/>
      <c r="Y199" s="48"/>
      <c r="Z199" s="48"/>
    </row>
    <row r="200" spans="1:26" s="1" customFormat="1" ht="33" hidden="1" customHeight="1">
      <c r="A200" s="22" t="s">
        <v>90</v>
      </c>
      <c r="B200" s="23">
        <v>43374</v>
      </c>
      <c r="C200" s="24">
        <v>242276</v>
      </c>
      <c r="D200" s="24">
        <v>4908</v>
      </c>
      <c r="E200" s="25" t="s">
        <v>24</v>
      </c>
      <c r="F200" s="26" t="s">
        <v>100</v>
      </c>
      <c r="G200" s="23">
        <v>43424</v>
      </c>
      <c r="H200" s="23">
        <v>43441</v>
      </c>
      <c r="I200" s="24" t="s">
        <v>26</v>
      </c>
      <c r="J200" s="216">
        <v>238</v>
      </c>
      <c r="K200" s="35">
        <v>1.49</v>
      </c>
      <c r="L200" s="36">
        <f t="shared" si="85"/>
        <v>354.62</v>
      </c>
      <c r="M200" s="37">
        <v>1.26</v>
      </c>
      <c r="N200" s="35">
        <f t="shared" si="81"/>
        <v>299.88</v>
      </c>
      <c r="O200" s="38">
        <f t="shared" si="82"/>
        <v>0.22999999999999998</v>
      </c>
      <c r="P200" s="39">
        <f t="shared" si="83"/>
        <v>54.739999999999995</v>
      </c>
      <c r="Q200" s="57">
        <v>354.62</v>
      </c>
      <c r="R200" s="35" t="s">
        <v>27</v>
      </c>
      <c r="S200" s="35">
        <f>0.04+0.02</f>
        <v>0.06</v>
      </c>
      <c r="T200" s="35">
        <f t="shared" si="87"/>
        <v>14.28</v>
      </c>
      <c r="U200" s="53"/>
      <c r="V200" s="47"/>
      <c r="W200" s="48"/>
      <c r="X200" s="48"/>
      <c r="Y200" s="48"/>
      <c r="Z200" s="48"/>
    </row>
    <row r="201" spans="1:26" s="1" customFormat="1" ht="33" hidden="1" customHeight="1">
      <c r="A201" s="22" t="s">
        <v>90</v>
      </c>
      <c r="B201" s="23">
        <v>43374</v>
      </c>
      <c r="C201" s="24">
        <v>247886</v>
      </c>
      <c r="D201" s="24">
        <v>3982</v>
      </c>
      <c r="E201" s="25" t="s">
        <v>24</v>
      </c>
      <c r="F201" s="26" t="s">
        <v>105</v>
      </c>
      <c r="G201" s="23">
        <v>43424</v>
      </c>
      <c r="H201" s="23">
        <v>43441</v>
      </c>
      <c r="I201" s="24" t="s">
        <v>26</v>
      </c>
      <c r="J201" s="216">
        <v>245</v>
      </c>
      <c r="K201" s="35">
        <v>1.32</v>
      </c>
      <c r="L201" s="36">
        <f t="shared" ref="L201" si="88">+K201*J201</f>
        <v>323.40000000000003</v>
      </c>
      <c r="M201" s="37">
        <v>1.08</v>
      </c>
      <c r="N201" s="35">
        <f t="shared" ref="N201:N232" si="89">+M201*J201</f>
        <v>264.60000000000002</v>
      </c>
      <c r="O201" s="38">
        <f t="shared" ref="O201:O232" si="90">+K201-M201</f>
        <v>0.24</v>
      </c>
      <c r="P201" s="39">
        <f t="shared" ref="P201:P232" si="91">+O201*J201</f>
        <v>58.8</v>
      </c>
      <c r="Q201" s="57">
        <v>323.39999999999998</v>
      </c>
      <c r="R201" s="35" t="s">
        <v>27</v>
      </c>
      <c r="S201" s="35">
        <f>0.03+0.02</f>
        <v>0.05</v>
      </c>
      <c r="T201" s="35">
        <f t="shared" si="87"/>
        <v>12.25</v>
      </c>
      <c r="U201" s="53"/>
      <c r="V201" s="47"/>
      <c r="W201" s="48"/>
      <c r="X201" s="48"/>
      <c r="Y201" s="48"/>
      <c r="Z201" s="48"/>
    </row>
    <row r="202" spans="1:26" s="1" customFormat="1" ht="33" hidden="1" customHeight="1">
      <c r="A202" s="22" t="s">
        <v>106</v>
      </c>
      <c r="B202" s="23">
        <v>43376</v>
      </c>
      <c r="C202" s="24">
        <v>232540</v>
      </c>
      <c r="D202" s="24">
        <v>1604</v>
      </c>
      <c r="E202" s="25" t="s">
        <v>24</v>
      </c>
      <c r="F202" s="26" t="s">
        <v>107</v>
      </c>
      <c r="G202" s="23">
        <v>43451</v>
      </c>
      <c r="H202" s="23">
        <v>43473</v>
      </c>
      <c r="I202" s="24" t="s">
        <v>26</v>
      </c>
      <c r="J202" s="216">
        <v>1950</v>
      </c>
      <c r="K202" s="35">
        <v>1.27</v>
      </c>
      <c r="L202" s="36">
        <f t="shared" ref="L202:L233" si="92">+K202*J202</f>
        <v>2476.5</v>
      </c>
      <c r="M202" s="37">
        <v>1.1000000000000001</v>
      </c>
      <c r="N202" s="35">
        <f t="shared" si="89"/>
        <v>2145</v>
      </c>
      <c r="O202" s="38">
        <f t="shared" si="90"/>
        <v>0.16999999999999993</v>
      </c>
      <c r="P202" s="39">
        <f t="shared" si="91"/>
        <v>331.49999999999989</v>
      </c>
      <c r="Q202" s="57">
        <v>2476.5</v>
      </c>
      <c r="R202" s="35" t="s">
        <v>27</v>
      </c>
      <c r="S202" s="35">
        <f t="shared" ref="S202:S207" si="93">0.03+0.02</f>
        <v>0.05</v>
      </c>
      <c r="T202" s="35">
        <f t="shared" si="87"/>
        <v>97.5</v>
      </c>
      <c r="U202" s="53"/>
      <c r="V202" s="47"/>
      <c r="W202" s="48"/>
      <c r="X202" s="48"/>
      <c r="Y202" s="48"/>
      <c r="Z202" s="48"/>
    </row>
    <row r="203" spans="1:26" s="1" customFormat="1" ht="33" hidden="1" customHeight="1">
      <c r="A203" s="22" t="s">
        <v>106</v>
      </c>
      <c r="B203" s="23">
        <v>43376</v>
      </c>
      <c r="C203" s="24">
        <v>232550</v>
      </c>
      <c r="D203" s="24">
        <v>1605</v>
      </c>
      <c r="E203" s="25" t="s">
        <v>24</v>
      </c>
      <c r="F203" s="26" t="s">
        <v>108</v>
      </c>
      <c r="G203" s="23">
        <v>43451</v>
      </c>
      <c r="H203" s="23">
        <v>43473</v>
      </c>
      <c r="I203" s="24" t="s">
        <v>26</v>
      </c>
      <c r="J203" s="216">
        <v>1945</v>
      </c>
      <c r="K203" s="35">
        <v>1.32</v>
      </c>
      <c r="L203" s="36">
        <f t="shared" si="92"/>
        <v>2567.4</v>
      </c>
      <c r="M203" s="37">
        <v>1.1499999999999999</v>
      </c>
      <c r="N203" s="35">
        <f t="shared" si="89"/>
        <v>2236.75</v>
      </c>
      <c r="O203" s="38">
        <f t="shared" si="90"/>
        <v>0.17000000000000015</v>
      </c>
      <c r="P203" s="39">
        <f t="shared" si="91"/>
        <v>330.65000000000032</v>
      </c>
      <c r="Q203" s="57">
        <v>2567.4</v>
      </c>
      <c r="R203" s="35" t="s">
        <v>27</v>
      </c>
      <c r="S203" s="35">
        <f t="shared" si="93"/>
        <v>0.05</v>
      </c>
      <c r="T203" s="35">
        <f t="shared" si="87"/>
        <v>97.25</v>
      </c>
      <c r="U203" s="53"/>
      <c r="V203" s="47"/>
      <c r="W203" s="48"/>
      <c r="X203" s="48"/>
      <c r="Y203" s="48"/>
      <c r="Z203" s="48"/>
    </row>
    <row r="204" spans="1:26" s="1" customFormat="1" ht="33" hidden="1" customHeight="1">
      <c r="A204" s="22" t="s">
        <v>106</v>
      </c>
      <c r="B204" s="23">
        <v>43376</v>
      </c>
      <c r="C204" s="24">
        <v>232569</v>
      </c>
      <c r="D204" s="24">
        <v>1603</v>
      </c>
      <c r="E204" s="25" t="s">
        <v>24</v>
      </c>
      <c r="F204" s="26" t="s">
        <v>25</v>
      </c>
      <c r="G204" s="23">
        <v>43451</v>
      </c>
      <c r="H204" s="23">
        <v>43473</v>
      </c>
      <c r="I204" s="24" t="s">
        <v>26</v>
      </c>
      <c r="J204" s="216">
        <v>3415</v>
      </c>
      <c r="K204" s="35">
        <v>1.36</v>
      </c>
      <c r="L204" s="36">
        <f t="shared" si="92"/>
        <v>4644.4000000000005</v>
      </c>
      <c r="M204" s="37">
        <v>1.19</v>
      </c>
      <c r="N204" s="35">
        <f t="shared" si="89"/>
        <v>4063.85</v>
      </c>
      <c r="O204" s="38">
        <f t="shared" si="90"/>
        <v>0.17000000000000015</v>
      </c>
      <c r="P204" s="39">
        <f t="shared" si="91"/>
        <v>580.55000000000052</v>
      </c>
      <c r="Q204" s="57">
        <v>4644.3999999999996</v>
      </c>
      <c r="R204" s="35" t="s">
        <v>27</v>
      </c>
      <c r="S204" s="35">
        <f t="shared" si="93"/>
        <v>0.05</v>
      </c>
      <c r="T204" s="35">
        <f t="shared" si="87"/>
        <v>170.75</v>
      </c>
      <c r="U204" s="53"/>
      <c r="V204" s="47"/>
      <c r="W204" s="48"/>
      <c r="X204" s="48"/>
      <c r="Y204" s="48"/>
      <c r="Z204" s="48"/>
    </row>
    <row r="205" spans="1:26" s="1" customFormat="1" ht="33" hidden="1" customHeight="1">
      <c r="A205" s="22" t="s">
        <v>106</v>
      </c>
      <c r="B205" s="23">
        <v>43376</v>
      </c>
      <c r="C205" s="24">
        <v>232578</v>
      </c>
      <c r="D205" s="24">
        <v>1604</v>
      </c>
      <c r="E205" s="25" t="s">
        <v>24</v>
      </c>
      <c r="F205" s="26" t="s">
        <v>107</v>
      </c>
      <c r="G205" s="23">
        <v>43451</v>
      </c>
      <c r="H205" s="23">
        <v>43473</v>
      </c>
      <c r="I205" s="24" t="s">
        <v>26</v>
      </c>
      <c r="J205" s="216">
        <v>415</v>
      </c>
      <c r="K205" s="35">
        <v>1.27</v>
      </c>
      <c r="L205" s="36">
        <f t="shared" si="92"/>
        <v>527.04999999999995</v>
      </c>
      <c r="M205" s="37">
        <v>1.1000000000000001</v>
      </c>
      <c r="N205" s="35">
        <f t="shared" si="89"/>
        <v>456.50000000000006</v>
      </c>
      <c r="O205" s="38">
        <f t="shared" si="90"/>
        <v>0.16999999999999993</v>
      </c>
      <c r="P205" s="57">
        <f t="shared" si="91"/>
        <v>70.549999999999969</v>
      </c>
      <c r="Q205" s="57">
        <v>527.04999999999995</v>
      </c>
      <c r="R205" s="35" t="s">
        <v>27</v>
      </c>
      <c r="S205" s="35">
        <f t="shared" si="93"/>
        <v>0.05</v>
      </c>
      <c r="T205" s="35">
        <f t="shared" si="87"/>
        <v>20.75</v>
      </c>
      <c r="U205" s="53"/>
      <c r="V205" s="47"/>
      <c r="W205" s="48"/>
      <c r="X205" s="48"/>
      <c r="Y205" s="48"/>
      <c r="Z205" s="48"/>
    </row>
    <row r="206" spans="1:26" s="1" customFormat="1" ht="33" hidden="1" customHeight="1">
      <c r="A206" s="22" t="s">
        <v>106</v>
      </c>
      <c r="B206" s="23">
        <v>43376</v>
      </c>
      <c r="C206" s="24">
        <v>232587</v>
      </c>
      <c r="D206" s="24">
        <v>1605</v>
      </c>
      <c r="E206" s="25" t="s">
        <v>24</v>
      </c>
      <c r="F206" s="26" t="s">
        <v>108</v>
      </c>
      <c r="G206" s="23">
        <v>43451</v>
      </c>
      <c r="H206" s="23">
        <v>43473</v>
      </c>
      <c r="I206" s="24" t="s">
        <v>26</v>
      </c>
      <c r="J206" s="216">
        <v>598</v>
      </c>
      <c r="K206" s="35">
        <v>1.32</v>
      </c>
      <c r="L206" s="36">
        <f t="shared" si="92"/>
        <v>789.36</v>
      </c>
      <c r="M206" s="37">
        <v>1.1499999999999999</v>
      </c>
      <c r="N206" s="35">
        <f t="shared" si="89"/>
        <v>687.69999999999993</v>
      </c>
      <c r="O206" s="38">
        <f t="shared" si="90"/>
        <v>0.17000000000000015</v>
      </c>
      <c r="P206" s="57">
        <f t="shared" si="91"/>
        <v>101.6600000000001</v>
      </c>
      <c r="Q206" s="57">
        <v>789.36</v>
      </c>
      <c r="R206" s="35" t="s">
        <v>27</v>
      </c>
      <c r="S206" s="35">
        <f t="shared" si="93"/>
        <v>0.05</v>
      </c>
      <c r="T206" s="35">
        <f t="shared" si="87"/>
        <v>29.900000000000002</v>
      </c>
      <c r="U206" s="53"/>
      <c r="V206" s="47"/>
      <c r="W206" s="48"/>
      <c r="X206" s="48"/>
      <c r="Y206" s="48"/>
      <c r="Z206" s="48"/>
    </row>
    <row r="207" spans="1:26" s="1" customFormat="1" ht="33" hidden="1" customHeight="1">
      <c r="A207" s="73" t="s">
        <v>106</v>
      </c>
      <c r="B207" s="74">
        <v>43376</v>
      </c>
      <c r="C207" s="75">
        <v>232596</v>
      </c>
      <c r="D207" s="75">
        <v>1603</v>
      </c>
      <c r="E207" s="76" t="s">
        <v>24</v>
      </c>
      <c r="F207" s="77" t="s">
        <v>25</v>
      </c>
      <c r="G207" s="74">
        <v>43451</v>
      </c>
      <c r="H207" s="74">
        <v>43473</v>
      </c>
      <c r="I207" s="75" t="s">
        <v>26</v>
      </c>
      <c r="J207" s="219">
        <v>993</v>
      </c>
      <c r="K207" s="100">
        <v>1.36</v>
      </c>
      <c r="L207" s="101">
        <f t="shared" si="92"/>
        <v>1350.48</v>
      </c>
      <c r="M207" s="102">
        <v>1.19</v>
      </c>
      <c r="N207" s="100">
        <f t="shared" si="89"/>
        <v>1181.6699999999998</v>
      </c>
      <c r="O207" s="103">
        <f t="shared" si="90"/>
        <v>0.17000000000000015</v>
      </c>
      <c r="P207" s="57">
        <f t="shared" si="91"/>
        <v>168.81000000000014</v>
      </c>
      <c r="Q207" s="57">
        <v>1350.48</v>
      </c>
      <c r="R207" s="100" t="s">
        <v>27</v>
      </c>
      <c r="S207" s="100">
        <f t="shared" si="93"/>
        <v>0.05</v>
      </c>
      <c r="T207" s="100">
        <f t="shared" si="87"/>
        <v>49.650000000000006</v>
      </c>
      <c r="U207" s="114"/>
      <c r="V207" s="47"/>
      <c r="W207" s="48"/>
      <c r="X207" s="48"/>
      <c r="Y207" s="48"/>
      <c r="Z207" s="48"/>
    </row>
    <row r="208" spans="1:26" s="1" customFormat="1" ht="33" hidden="1" customHeight="1">
      <c r="A208" s="22" t="s">
        <v>109</v>
      </c>
      <c r="B208" s="23">
        <v>43376</v>
      </c>
      <c r="C208" s="24">
        <v>233934</v>
      </c>
      <c r="D208" s="24">
        <v>4912</v>
      </c>
      <c r="E208" s="25" t="s">
        <v>24</v>
      </c>
      <c r="F208" s="26" t="s">
        <v>110</v>
      </c>
      <c r="G208" s="23">
        <v>43451</v>
      </c>
      <c r="H208" s="23">
        <v>43473</v>
      </c>
      <c r="I208" s="24" t="s">
        <v>26</v>
      </c>
      <c r="J208" s="216">
        <v>1372</v>
      </c>
      <c r="K208" s="35">
        <v>1.52</v>
      </c>
      <c r="L208" s="36">
        <f t="shared" si="92"/>
        <v>2085.44</v>
      </c>
      <c r="M208" s="37">
        <v>1.32</v>
      </c>
      <c r="N208" s="35">
        <f t="shared" si="89"/>
        <v>1811.0400000000002</v>
      </c>
      <c r="O208" s="38">
        <f t="shared" si="90"/>
        <v>0.19999999999999996</v>
      </c>
      <c r="P208" s="39">
        <f t="shared" si="91"/>
        <v>274.39999999999992</v>
      </c>
      <c r="Q208" s="57">
        <v>2085.44</v>
      </c>
      <c r="R208" s="35" t="s">
        <v>27</v>
      </c>
      <c r="S208" s="35">
        <f>0.04+0.02</f>
        <v>0.06</v>
      </c>
      <c r="T208" s="35">
        <f t="shared" si="87"/>
        <v>82.32</v>
      </c>
      <c r="U208" s="53"/>
      <c r="V208" s="47"/>
      <c r="W208" s="48"/>
      <c r="X208" s="48"/>
      <c r="Y208" s="48"/>
      <c r="Z208" s="48"/>
    </row>
    <row r="209" spans="1:26" s="1" customFormat="1" ht="33" hidden="1" customHeight="1">
      <c r="A209" s="22" t="s">
        <v>109</v>
      </c>
      <c r="B209" s="23">
        <v>43376</v>
      </c>
      <c r="C209" s="24">
        <v>233943</v>
      </c>
      <c r="D209" s="24">
        <v>4912</v>
      </c>
      <c r="E209" s="25" t="s">
        <v>24</v>
      </c>
      <c r="F209" s="26" t="s">
        <v>110</v>
      </c>
      <c r="G209" s="23">
        <v>43451</v>
      </c>
      <c r="H209" s="23">
        <v>43473</v>
      </c>
      <c r="I209" s="24" t="s">
        <v>26</v>
      </c>
      <c r="J209" s="216">
        <v>1379</v>
      </c>
      <c r="K209" s="35">
        <v>1.52</v>
      </c>
      <c r="L209" s="36">
        <f t="shared" si="92"/>
        <v>2096.08</v>
      </c>
      <c r="M209" s="37">
        <v>1.32</v>
      </c>
      <c r="N209" s="35">
        <f t="shared" si="89"/>
        <v>1820.28</v>
      </c>
      <c r="O209" s="38">
        <f t="shared" si="90"/>
        <v>0.19999999999999996</v>
      </c>
      <c r="P209" s="39">
        <f t="shared" si="91"/>
        <v>275.79999999999995</v>
      </c>
      <c r="Q209" s="57">
        <v>2096.08</v>
      </c>
      <c r="R209" s="35" t="s">
        <v>27</v>
      </c>
      <c r="S209" s="35">
        <f>0.04+0.02</f>
        <v>0.06</v>
      </c>
      <c r="T209" s="35">
        <f t="shared" si="87"/>
        <v>82.74</v>
      </c>
      <c r="U209" s="53"/>
      <c r="V209" s="47"/>
      <c r="W209" s="48"/>
      <c r="X209" s="48"/>
      <c r="Y209" s="48"/>
      <c r="Z209" s="48"/>
    </row>
    <row r="210" spans="1:26" s="1" customFormat="1" ht="33" hidden="1" customHeight="1">
      <c r="A210" s="22" t="s">
        <v>109</v>
      </c>
      <c r="B210" s="23">
        <v>43376</v>
      </c>
      <c r="C210" s="24">
        <v>233961</v>
      </c>
      <c r="D210" s="24">
        <v>4912</v>
      </c>
      <c r="E210" s="25" t="s">
        <v>24</v>
      </c>
      <c r="F210" s="26" t="s">
        <v>110</v>
      </c>
      <c r="G210" s="23">
        <v>43451</v>
      </c>
      <c r="H210" s="23">
        <v>43473</v>
      </c>
      <c r="I210" s="24" t="s">
        <v>26</v>
      </c>
      <c r="J210" s="216">
        <v>914</v>
      </c>
      <c r="K210" s="35">
        <v>1.52</v>
      </c>
      <c r="L210" s="36">
        <f t="shared" si="92"/>
        <v>1389.28</v>
      </c>
      <c r="M210" s="37">
        <v>1.32</v>
      </c>
      <c r="N210" s="35">
        <f t="shared" si="89"/>
        <v>1206.48</v>
      </c>
      <c r="O210" s="38">
        <f t="shared" si="90"/>
        <v>0.19999999999999996</v>
      </c>
      <c r="P210" s="39">
        <f t="shared" si="91"/>
        <v>182.79999999999995</v>
      </c>
      <c r="Q210" s="57">
        <v>1389.28</v>
      </c>
      <c r="R210" s="35" t="s">
        <v>27</v>
      </c>
      <c r="S210" s="35">
        <f>0.04+0.02</f>
        <v>0.06</v>
      </c>
      <c r="T210" s="35">
        <f t="shared" si="87"/>
        <v>54.839999999999996</v>
      </c>
      <c r="U210" s="53"/>
      <c r="V210" s="47"/>
      <c r="W210" s="48"/>
      <c r="X210" s="48"/>
      <c r="Y210" s="48"/>
      <c r="Z210" s="48"/>
    </row>
    <row r="211" spans="1:26" s="1" customFormat="1" ht="33" hidden="1" customHeight="1">
      <c r="A211" s="22" t="s">
        <v>109</v>
      </c>
      <c r="B211" s="23">
        <v>43376</v>
      </c>
      <c r="C211" s="24">
        <v>234118</v>
      </c>
      <c r="D211" s="24">
        <v>4913</v>
      </c>
      <c r="E211" s="25" t="s">
        <v>24</v>
      </c>
      <c r="F211" s="26" t="s">
        <v>111</v>
      </c>
      <c r="G211" s="23">
        <v>43451</v>
      </c>
      <c r="H211" s="23">
        <v>43473</v>
      </c>
      <c r="I211" s="24" t="s">
        <v>26</v>
      </c>
      <c r="J211" s="216">
        <v>1274</v>
      </c>
      <c r="K211" s="35">
        <v>1.4</v>
      </c>
      <c r="L211" s="36">
        <f t="shared" si="92"/>
        <v>1783.6</v>
      </c>
      <c r="M211" s="37">
        <v>1.24</v>
      </c>
      <c r="N211" s="35">
        <f t="shared" si="89"/>
        <v>1579.76</v>
      </c>
      <c r="O211" s="38">
        <f t="shared" si="90"/>
        <v>0.15999999999999992</v>
      </c>
      <c r="P211" s="39">
        <f t="shared" si="91"/>
        <v>203.83999999999989</v>
      </c>
      <c r="Q211" s="57">
        <v>1783.6</v>
      </c>
      <c r="R211" s="35" t="s">
        <v>27</v>
      </c>
      <c r="S211" s="35">
        <f>0.03+0.02</f>
        <v>0.05</v>
      </c>
      <c r="T211" s="35">
        <f t="shared" si="87"/>
        <v>63.7</v>
      </c>
      <c r="U211" s="53"/>
      <c r="V211" s="47"/>
      <c r="W211" s="48"/>
      <c r="X211" s="48"/>
      <c r="Y211" s="48"/>
      <c r="Z211" s="48"/>
    </row>
    <row r="212" spans="1:26" s="1" customFormat="1" ht="33" hidden="1" customHeight="1">
      <c r="A212" s="22" t="s">
        <v>109</v>
      </c>
      <c r="B212" s="23">
        <v>43376</v>
      </c>
      <c r="C212" s="24">
        <v>234172</v>
      </c>
      <c r="D212" s="24">
        <v>4913</v>
      </c>
      <c r="E212" s="25" t="s">
        <v>24</v>
      </c>
      <c r="F212" s="26" t="s">
        <v>111</v>
      </c>
      <c r="G212" s="23">
        <v>43451</v>
      </c>
      <c r="H212" s="23">
        <v>43473</v>
      </c>
      <c r="I212" s="24" t="s">
        <v>26</v>
      </c>
      <c r="J212" s="216">
        <v>1316</v>
      </c>
      <c r="K212" s="35">
        <v>1.4</v>
      </c>
      <c r="L212" s="36">
        <f t="shared" si="92"/>
        <v>1842.3999999999999</v>
      </c>
      <c r="M212" s="37">
        <v>1.24</v>
      </c>
      <c r="N212" s="35">
        <f t="shared" si="89"/>
        <v>1631.84</v>
      </c>
      <c r="O212" s="38">
        <f t="shared" si="90"/>
        <v>0.15999999999999992</v>
      </c>
      <c r="P212" s="39">
        <f t="shared" si="91"/>
        <v>210.55999999999989</v>
      </c>
      <c r="Q212" s="57">
        <v>1842.4</v>
      </c>
      <c r="R212" s="35" t="s">
        <v>27</v>
      </c>
      <c r="S212" s="35">
        <f>0.03+0.02</f>
        <v>0.05</v>
      </c>
      <c r="T212" s="35">
        <f t="shared" si="87"/>
        <v>65.8</v>
      </c>
      <c r="U212" s="53"/>
      <c r="V212" s="47"/>
      <c r="W212" s="48"/>
      <c r="X212" s="48"/>
      <c r="Y212" s="48"/>
      <c r="Z212" s="48"/>
    </row>
    <row r="213" spans="1:26" s="1" customFormat="1" ht="33" hidden="1" customHeight="1">
      <c r="A213" s="22" t="s">
        <v>109</v>
      </c>
      <c r="B213" s="23">
        <v>43376</v>
      </c>
      <c r="C213" s="24">
        <v>234181</v>
      </c>
      <c r="D213" s="24">
        <v>4913</v>
      </c>
      <c r="E213" s="25" t="s">
        <v>24</v>
      </c>
      <c r="F213" s="26" t="s">
        <v>111</v>
      </c>
      <c r="G213" s="23">
        <v>43451</v>
      </c>
      <c r="H213" s="23">
        <v>43473</v>
      </c>
      <c r="I213" s="24" t="s">
        <v>26</v>
      </c>
      <c r="J213" s="216">
        <v>862</v>
      </c>
      <c r="K213" s="35">
        <v>1.4</v>
      </c>
      <c r="L213" s="36">
        <f t="shared" si="92"/>
        <v>1206.8</v>
      </c>
      <c r="M213" s="37">
        <v>1.24</v>
      </c>
      <c r="N213" s="35">
        <f t="shared" si="89"/>
        <v>1068.8799999999999</v>
      </c>
      <c r="O213" s="38">
        <f t="shared" si="90"/>
        <v>0.15999999999999992</v>
      </c>
      <c r="P213" s="39">
        <f t="shared" si="91"/>
        <v>137.91999999999993</v>
      </c>
      <c r="Q213" s="57">
        <v>1206.8</v>
      </c>
      <c r="R213" s="35" t="s">
        <v>27</v>
      </c>
      <c r="S213" s="35">
        <f>0.03+0.02</f>
        <v>0.05</v>
      </c>
      <c r="T213" s="35">
        <f t="shared" si="87"/>
        <v>43.1</v>
      </c>
      <c r="U213" s="53"/>
      <c r="V213" s="47"/>
      <c r="W213" s="48"/>
      <c r="X213" s="48"/>
      <c r="Y213" s="48"/>
      <c r="Z213" s="48"/>
    </row>
    <row r="214" spans="1:26" s="1" customFormat="1" ht="33" hidden="1" customHeight="1">
      <c r="A214" s="22" t="s">
        <v>109</v>
      </c>
      <c r="B214" s="23">
        <v>43376</v>
      </c>
      <c r="C214" s="24">
        <v>234190</v>
      </c>
      <c r="D214" s="24">
        <v>4914</v>
      </c>
      <c r="E214" s="25" t="s">
        <v>24</v>
      </c>
      <c r="F214" s="26" t="s">
        <v>112</v>
      </c>
      <c r="G214" s="23">
        <v>43451</v>
      </c>
      <c r="H214" s="23">
        <v>43473</v>
      </c>
      <c r="I214" s="24" t="s">
        <v>26</v>
      </c>
      <c r="J214" s="216">
        <v>931</v>
      </c>
      <c r="K214" s="35">
        <v>1.52</v>
      </c>
      <c r="L214" s="36">
        <f t="shared" si="92"/>
        <v>1415.1200000000001</v>
      </c>
      <c r="M214" s="37">
        <v>1.32</v>
      </c>
      <c r="N214" s="35">
        <f t="shared" si="89"/>
        <v>1228.92</v>
      </c>
      <c r="O214" s="38">
        <f t="shared" si="90"/>
        <v>0.19999999999999996</v>
      </c>
      <c r="P214" s="39">
        <f t="shared" si="91"/>
        <v>186.19999999999996</v>
      </c>
      <c r="Q214" s="57">
        <v>1415.12</v>
      </c>
      <c r="R214" s="35" t="s">
        <v>27</v>
      </c>
      <c r="S214" s="35">
        <f>0.04+0.02</f>
        <v>0.06</v>
      </c>
      <c r="T214" s="35">
        <f t="shared" si="87"/>
        <v>55.86</v>
      </c>
      <c r="U214" s="53"/>
      <c r="V214" s="47"/>
      <c r="W214" s="48"/>
      <c r="X214" s="48"/>
      <c r="Y214" s="48"/>
      <c r="Z214" s="48"/>
    </row>
    <row r="215" spans="1:26" s="1" customFormat="1" ht="33" hidden="1" customHeight="1">
      <c r="A215" s="22" t="s">
        <v>109</v>
      </c>
      <c r="B215" s="23">
        <v>43376</v>
      </c>
      <c r="C215" s="24">
        <v>234200</v>
      </c>
      <c r="D215" s="24">
        <v>4914</v>
      </c>
      <c r="E215" s="25" t="s">
        <v>24</v>
      </c>
      <c r="F215" s="26" t="s">
        <v>112</v>
      </c>
      <c r="G215" s="23">
        <v>43451</v>
      </c>
      <c r="H215" s="23">
        <v>43473</v>
      </c>
      <c r="I215" s="24" t="s">
        <v>26</v>
      </c>
      <c r="J215" s="216">
        <v>966</v>
      </c>
      <c r="K215" s="35">
        <v>1.52</v>
      </c>
      <c r="L215" s="36">
        <f t="shared" si="92"/>
        <v>1468.32</v>
      </c>
      <c r="M215" s="37">
        <v>1.32</v>
      </c>
      <c r="N215" s="35">
        <f t="shared" si="89"/>
        <v>1275.1200000000001</v>
      </c>
      <c r="O215" s="38">
        <f t="shared" si="90"/>
        <v>0.19999999999999996</v>
      </c>
      <c r="P215" s="39">
        <f t="shared" si="91"/>
        <v>193.19999999999996</v>
      </c>
      <c r="Q215" s="57">
        <v>1468.32</v>
      </c>
      <c r="R215" s="35" t="s">
        <v>27</v>
      </c>
      <c r="S215" s="35">
        <f>0.04+0.02</f>
        <v>0.06</v>
      </c>
      <c r="T215" s="35">
        <f t="shared" si="87"/>
        <v>57.96</v>
      </c>
      <c r="U215" s="53"/>
      <c r="V215" s="47"/>
      <c r="W215" s="48"/>
      <c r="X215" s="48"/>
      <c r="Y215" s="48"/>
      <c r="Z215" s="48"/>
    </row>
    <row r="216" spans="1:26" s="1" customFormat="1" ht="33" hidden="1" customHeight="1">
      <c r="A216" s="22" t="s">
        <v>109</v>
      </c>
      <c r="B216" s="23">
        <v>43376</v>
      </c>
      <c r="C216" s="24">
        <v>234219</v>
      </c>
      <c r="D216" s="24">
        <v>4914</v>
      </c>
      <c r="E216" s="25" t="s">
        <v>24</v>
      </c>
      <c r="F216" s="26" t="s">
        <v>112</v>
      </c>
      <c r="G216" s="23">
        <v>43451</v>
      </c>
      <c r="H216" s="23">
        <v>43473</v>
      </c>
      <c r="I216" s="24" t="s">
        <v>26</v>
      </c>
      <c r="J216" s="216">
        <v>632</v>
      </c>
      <c r="K216" s="35">
        <v>1.52</v>
      </c>
      <c r="L216" s="36">
        <f t="shared" si="92"/>
        <v>960.64</v>
      </c>
      <c r="M216" s="37">
        <v>1.32</v>
      </c>
      <c r="N216" s="35">
        <f t="shared" si="89"/>
        <v>834.24</v>
      </c>
      <c r="O216" s="38">
        <f t="shared" si="90"/>
        <v>0.19999999999999996</v>
      </c>
      <c r="P216" s="39">
        <f t="shared" si="91"/>
        <v>126.39999999999998</v>
      </c>
      <c r="Q216" s="57">
        <v>960.64</v>
      </c>
      <c r="R216" s="35" t="s">
        <v>27</v>
      </c>
      <c r="S216" s="35">
        <f>0.04+0.02</f>
        <v>0.06</v>
      </c>
      <c r="T216" s="35">
        <f t="shared" si="87"/>
        <v>37.92</v>
      </c>
      <c r="U216" s="53"/>
      <c r="V216" s="47"/>
      <c r="W216" s="48"/>
      <c r="X216" s="48"/>
      <c r="Y216" s="48"/>
      <c r="Z216" s="48"/>
    </row>
    <row r="217" spans="1:26" s="1" customFormat="1" ht="33" hidden="1" customHeight="1">
      <c r="A217" s="22" t="s">
        <v>113</v>
      </c>
      <c r="B217" s="23">
        <v>43376</v>
      </c>
      <c r="C217" s="24">
        <v>234273</v>
      </c>
      <c r="D217" s="24">
        <v>4915</v>
      </c>
      <c r="E217" s="25" t="s">
        <v>24</v>
      </c>
      <c r="F217" s="26" t="s">
        <v>114</v>
      </c>
      <c r="G217" s="23">
        <v>43451</v>
      </c>
      <c r="H217" s="23">
        <v>43473</v>
      </c>
      <c r="I217" s="24" t="s">
        <v>26</v>
      </c>
      <c r="J217" s="216">
        <v>784</v>
      </c>
      <c r="K217" s="35">
        <v>1.31</v>
      </c>
      <c r="L217" s="36">
        <f t="shared" si="92"/>
        <v>1027.04</v>
      </c>
      <c r="M217" s="37">
        <v>1.1499999999999999</v>
      </c>
      <c r="N217" s="35">
        <f t="shared" si="89"/>
        <v>901.59999999999991</v>
      </c>
      <c r="O217" s="38">
        <f t="shared" si="90"/>
        <v>0.16000000000000014</v>
      </c>
      <c r="P217" s="39">
        <f t="shared" si="91"/>
        <v>125.44000000000011</v>
      </c>
      <c r="Q217" s="57">
        <v>1027.04</v>
      </c>
      <c r="R217" s="35" t="s">
        <v>27</v>
      </c>
      <c r="S217" s="35">
        <f>0.03+0.02</f>
        <v>0.05</v>
      </c>
      <c r="T217" s="35">
        <f t="shared" si="87"/>
        <v>39.200000000000003</v>
      </c>
      <c r="U217" s="53"/>
      <c r="V217" s="47"/>
      <c r="W217" s="48"/>
      <c r="X217" s="48"/>
      <c r="Y217" s="48"/>
      <c r="Z217" s="48"/>
    </row>
    <row r="218" spans="1:26" s="1" customFormat="1" ht="33" hidden="1" customHeight="1">
      <c r="A218" s="22" t="s">
        <v>113</v>
      </c>
      <c r="B218" s="23">
        <v>43376</v>
      </c>
      <c r="C218" s="24">
        <v>234291</v>
      </c>
      <c r="D218" s="24">
        <v>4915</v>
      </c>
      <c r="E218" s="25" t="s">
        <v>24</v>
      </c>
      <c r="F218" s="26" t="s">
        <v>114</v>
      </c>
      <c r="G218" s="23">
        <v>43451</v>
      </c>
      <c r="H218" s="23">
        <v>43473</v>
      </c>
      <c r="I218" s="24" t="s">
        <v>26</v>
      </c>
      <c r="J218" s="216">
        <v>829</v>
      </c>
      <c r="K218" s="35">
        <v>1.31</v>
      </c>
      <c r="L218" s="36">
        <f t="shared" si="92"/>
        <v>1085.99</v>
      </c>
      <c r="M218" s="37">
        <v>1.1499999999999999</v>
      </c>
      <c r="N218" s="35">
        <f t="shared" si="89"/>
        <v>953.34999999999991</v>
      </c>
      <c r="O218" s="38">
        <f t="shared" si="90"/>
        <v>0.16000000000000014</v>
      </c>
      <c r="P218" s="39">
        <f t="shared" si="91"/>
        <v>132.64000000000013</v>
      </c>
      <c r="Q218" s="57">
        <v>1085.99</v>
      </c>
      <c r="R218" s="35" t="s">
        <v>27</v>
      </c>
      <c r="S218" s="35">
        <f>0.03+0.02</f>
        <v>0.05</v>
      </c>
      <c r="T218" s="35">
        <f t="shared" si="87"/>
        <v>41.45</v>
      </c>
      <c r="U218" s="53"/>
      <c r="V218" s="47"/>
      <c r="W218" s="48"/>
      <c r="X218" s="48"/>
      <c r="Y218" s="48"/>
      <c r="Z218" s="48"/>
    </row>
    <row r="219" spans="1:26" s="1" customFormat="1" ht="33" hidden="1" customHeight="1">
      <c r="A219" s="22" t="s">
        <v>113</v>
      </c>
      <c r="B219" s="23">
        <v>43376</v>
      </c>
      <c r="C219" s="24">
        <v>234310</v>
      </c>
      <c r="D219" s="24">
        <v>4915</v>
      </c>
      <c r="E219" s="25" t="s">
        <v>24</v>
      </c>
      <c r="F219" s="26" t="s">
        <v>114</v>
      </c>
      <c r="G219" s="23">
        <v>43451</v>
      </c>
      <c r="H219" s="23">
        <v>43473</v>
      </c>
      <c r="I219" s="24" t="s">
        <v>26</v>
      </c>
      <c r="J219" s="216">
        <v>247</v>
      </c>
      <c r="K219" s="35">
        <v>1.31</v>
      </c>
      <c r="L219" s="36">
        <f t="shared" si="92"/>
        <v>323.57</v>
      </c>
      <c r="M219" s="37">
        <v>1.1499999999999999</v>
      </c>
      <c r="N219" s="35">
        <f t="shared" si="89"/>
        <v>284.04999999999995</v>
      </c>
      <c r="O219" s="38">
        <f t="shared" si="90"/>
        <v>0.16000000000000014</v>
      </c>
      <c r="P219" s="39">
        <f t="shared" si="91"/>
        <v>39.520000000000039</v>
      </c>
      <c r="Q219" s="57">
        <v>323.57</v>
      </c>
      <c r="R219" s="35" t="s">
        <v>27</v>
      </c>
      <c r="S219" s="35">
        <f>0.03+0.02</f>
        <v>0.05</v>
      </c>
      <c r="T219" s="35">
        <f t="shared" si="87"/>
        <v>12.350000000000001</v>
      </c>
      <c r="U219" s="53"/>
      <c r="V219" s="47"/>
      <c r="W219" s="48"/>
      <c r="X219" s="48"/>
      <c r="Y219" s="48"/>
      <c r="Z219" s="48"/>
    </row>
    <row r="220" spans="1:26" s="1" customFormat="1" ht="33" hidden="1" customHeight="1">
      <c r="A220" s="22" t="s">
        <v>109</v>
      </c>
      <c r="B220" s="23">
        <v>43376</v>
      </c>
      <c r="C220" s="24">
        <v>234392</v>
      </c>
      <c r="D220" s="24">
        <v>4916</v>
      </c>
      <c r="E220" s="25" t="s">
        <v>24</v>
      </c>
      <c r="F220" s="26" t="s">
        <v>115</v>
      </c>
      <c r="G220" s="23">
        <v>43451</v>
      </c>
      <c r="H220" s="23">
        <v>43473</v>
      </c>
      <c r="I220" s="24" t="s">
        <v>26</v>
      </c>
      <c r="J220" s="216">
        <v>735</v>
      </c>
      <c r="K220" s="35">
        <v>1.41</v>
      </c>
      <c r="L220" s="36">
        <f t="shared" si="92"/>
        <v>1036.3499999999999</v>
      </c>
      <c r="M220" s="37">
        <v>1.25</v>
      </c>
      <c r="N220" s="35">
        <f t="shared" si="89"/>
        <v>918.75</v>
      </c>
      <c r="O220" s="38">
        <f t="shared" si="90"/>
        <v>0.15999999999999992</v>
      </c>
      <c r="P220" s="39">
        <f t="shared" si="91"/>
        <v>117.59999999999994</v>
      </c>
      <c r="Q220" s="57">
        <v>1036.3499999999999</v>
      </c>
      <c r="R220" s="35" t="s">
        <v>27</v>
      </c>
      <c r="S220" s="35">
        <f>0.04+0.02</f>
        <v>0.06</v>
      </c>
      <c r="T220" s="35">
        <f t="shared" si="87"/>
        <v>44.1</v>
      </c>
      <c r="U220" s="53"/>
      <c r="V220" s="47"/>
      <c r="W220" s="48"/>
      <c r="X220" s="48"/>
      <c r="Y220" s="48"/>
      <c r="Z220" s="48"/>
    </row>
    <row r="221" spans="1:26" s="1" customFormat="1" ht="33" hidden="1" customHeight="1">
      <c r="A221" s="22" t="s">
        <v>109</v>
      </c>
      <c r="B221" s="23">
        <v>43376</v>
      </c>
      <c r="C221" s="24">
        <v>234401</v>
      </c>
      <c r="D221" s="24">
        <v>4916</v>
      </c>
      <c r="E221" s="25" t="s">
        <v>24</v>
      </c>
      <c r="F221" s="26" t="s">
        <v>115</v>
      </c>
      <c r="G221" s="23">
        <v>43451</v>
      </c>
      <c r="H221" s="23">
        <v>43473</v>
      </c>
      <c r="I221" s="24" t="s">
        <v>26</v>
      </c>
      <c r="J221" s="216">
        <v>718</v>
      </c>
      <c r="K221" s="35">
        <v>1.41</v>
      </c>
      <c r="L221" s="36">
        <f t="shared" si="92"/>
        <v>1012.38</v>
      </c>
      <c r="M221" s="37">
        <v>1.25</v>
      </c>
      <c r="N221" s="35">
        <f t="shared" si="89"/>
        <v>897.5</v>
      </c>
      <c r="O221" s="38">
        <f t="shared" si="90"/>
        <v>0.15999999999999992</v>
      </c>
      <c r="P221" s="39">
        <f t="shared" si="91"/>
        <v>114.87999999999994</v>
      </c>
      <c r="Q221" s="57">
        <v>1012.38</v>
      </c>
      <c r="R221" s="35" t="s">
        <v>27</v>
      </c>
      <c r="S221" s="35">
        <f>0.04+0.02</f>
        <v>0.06</v>
      </c>
      <c r="T221" s="35">
        <f t="shared" si="87"/>
        <v>43.08</v>
      </c>
      <c r="U221" s="53"/>
      <c r="V221" s="47"/>
      <c r="W221" s="48"/>
      <c r="X221" s="48"/>
      <c r="Y221" s="48"/>
      <c r="Z221" s="48"/>
    </row>
    <row r="222" spans="1:26" s="1" customFormat="1" ht="33" hidden="1" customHeight="1">
      <c r="A222" s="22" t="s">
        <v>109</v>
      </c>
      <c r="B222" s="23">
        <v>43376</v>
      </c>
      <c r="C222" s="24">
        <v>234410</v>
      </c>
      <c r="D222" s="24">
        <v>4916</v>
      </c>
      <c r="E222" s="25" t="s">
        <v>24</v>
      </c>
      <c r="F222" s="26" t="s">
        <v>115</v>
      </c>
      <c r="G222" s="23">
        <v>43451</v>
      </c>
      <c r="H222" s="23">
        <v>43473</v>
      </c>
      <c r="I222" s="24" t="s">
        <v>26</v>
      </c>
      <c r="J222" s="216">
        <v>223</v>
      </c>
      <c r="K222" s="35">
        <v>1.41</v>
      </c>
      <c r="L222" s="36">
        <f t="shared" si="92"/>
        <v>314.43</v>
      </c>
      <c r="M222" s="37">
        <v>1.25</v>
      </c>
      <c r="N222" s="35">
        <f t="shared" si="89"/>
        <v>278.75</v>
      </c>
      <c r="O222" s="38">
        <f t="shared" si="90"/>
        <v>0.15999999999999992</v>
      </c>
      <c r="P222" s="39">
        <f t="shared" si="91"/>
        <v>35.679999999999986</v>
      </c>
      <c r="Q222" s="57">
        <v>314.43</v>
      </c>
      <c r="R222" s="35" t="s">
        <v>27</v>
      </c>
      <c r="S222" s="35">
        <f>0.04+0.02</f>
        <v>0.06</v>
      </c>
      <c r="T222" s="35">
        <f t="shared" si="87"/>
        <v>13.379999999999999</v>
      </c>
      <c r="U222" s="53"/>
      <c r="V222" s="47"/>
      <c r="W222" s="48"/>
      <c r="X222" s="48"/>
      <c r="Y222" s="48"/>
      <c r="Z222" s="48"/>
    </row>
    <row r="223" spans="1:26" s="1" customFormat="1" ht="33" hidden="1" customHeight="1">
      <c r="A223" s="22" t="s">
        <v>113</v>
      </c>
      <c r="B223" s="23">
        <v>43376</v>
      </c>
      <c r="C223" s="24">
        <v>234420</v>
      </c>
      <c r="D223" s="24">
        <v>4917</v>
      </c>
      <c r="E223" s="25" t="s">
        <v>24</v>
      </c>
      <c r="F223" s="26" t="s">
        <v>116</v>
      </c>
      <c r="G223" s="23">
        <v>43451</v>
      </c>
      <c r="H223" s="23">
        <v>43473</v>
      </c>
      <c r="I223" s="24" t="s">
        <v>26</v>
      </c>
      <c r="J223" s="216">
        <v>1368</v>
      </c>
      <c r="K223" s="35">
        <v>1.31</v>
      </c>
      <c r="L223" s="36">
        <f t="shared" si="92"/>
        <v>1792.0800000000002</v>
      </c>
      <c r="M223" s="37">
        <v>1.1499999999999999</v>
      </c>
      <c r="N223" s="35">
        <f t="shared" si="89"/>
        <v>1573.1999999999998</v>
      </c>
      <c r="O223" s="38">
        <f t="shared" si="90"/>
        <v>0.16000000000000014</v>
      </c>
      <c r="P223" s="39">
        <f t="shared" si="91"/>
        <v>218.88000000000019</v>
      </c>
      <c r="Q223" s="57">
        <v>1792.08</v>
      </c>
      <c r="R223" s="35" t="s">
        <v>27</v>
      </c>
      <c r="S223" s="35">
        <f t="shared" ref="S223:S231" si="94">0.03+0.02</f>
        <v>0.05</v>
      </c>
      <c r="T223" s="35">
        <f t="shared" si="87"/>
        <v>68.400000000000006</v>
      </c>
      <c r="U223" s="53"/>
      <c r="V223" s="47"/>
      <c r="W223" s="48"/>
      <c r="X223" s="48"/>
      <c r="Y223" s="48"/>
      <c r="Z223" s="48"/>
    </row>
    <row r="224" spans="1:26" s="1" customFormat="1" ht="33" hidden="1" customHeight="1">
      <c r="A224" s="22" t="s">
        <v>113</v>
      </c>
      <c r="B224" s="23">
        <v>43376</v>
      </c>
      <c r="C224" s="24">
        <v>234439</v>
      </c>
      <c r="D224" s="24">
        <v>4917</v>
      </c>
      <c r="E224" s="25" t="s">
        <v>24</v>
      </c>
      <c r="F224" s="26" t="s">
        <v>116</v>
      </c>
      <c r="G224" s="23">
        <v>43451</v>
      </c>
      <c r="H224" s="23">
        <v>43473</v>
      </c>
      <c r="I224" s="24" t="s">
        <v>26</v>
      </c>
      <c r="J224" s="216">
        <v>602</v>
      </c>
      <c r="K224" s="35">
        <v>1.31</v>
      </c>
      <c r="L224" s="36">
        <f t="shared" si="92"/>
        <v>788.62</v>
      </c>
      <c r="M224" s="37">
        <v>1.1499999999999999</v>
      </c>
      <c r="N224" s="35">
        <f t="shared" si="89"/>
        <v>692.3</v>
      </c>
      <c r="O224" s="38">
        <f t="shared" si="90"/>
        <v>0.16000000000000014</v>
      </c>
      <c r="P224" s="39">
        <f t="shared" si="91"/>
        <v>96.320000000000078</v>
      </c>
      <c r="Q224" s="57">
        <v>788.62</v>
      </c>
      <c r="R224" s="35" t="s">
        <v>27</v>
      </c>
      <c r="S224" s="35">
        <f t="shared" si="94"/>
        <v>0.05</v>
      </c>
      <c r="T224" s="35">
        <f t="shared" si="87"/>
        <v>30.1</v>
      </c>
      <c r="U224" s="53"/>
      <c r="V224" s="47"/>
      <c r="W224" s="48"/>
      <c r="X224" s="48"/>
      <c r="Y224" s="48"/>
      <c r="Z224" s="48"/>
    </row>
    <row r="225" spans="1:26" s="1" customFormat="1" ht="33" hidden="1" customHeight="1">
      <c r="A225" s="22" t="s">
        <v>113</v>
      </c>
      <c r="B225" s="23">
        <v>43376</v>
      </c>
      <c r="C225" s="24">
        <v>234448</v>
      </c>
      <c r="D225" s="24">
        <v>4917</v>
      </c>
      <c r="E225" s="25" t="s">
        <v>24</v>
      </c>
      <c r="F225" s="26" t="s">
        <v>116</v>
      </c>
      <c r="G225" s="23">
        <v>43451</v>
      </c>
      <c r="H225" s="23">
        <v>43473</v>
      </c>
      <c r="I225" s="24" t="s">
        <v>26</v>
      </c>
      <c r="J225" s="216">
        <v>450</v>
      </c>
      <c r="K225" s="35">
        <v>1.31</v>
      </c>
      <c r="L225" s="36">
        <f t="shared" si="92"/>
        <v>589.5</v>
      </c>
      <c r="M225" s="37">
        <v>1.1499999999999999</v>
      </c>
      <c r="N225" s="35">
        <f t="shared" si="89"/>
        <v>517.5</v>
      </c>
      <c r="O225" s="38">
        <f t="shared" si="90"/>
        <v>0.16000000000000014</v>
      </c>
      <c r="P225" s="39">
        <f t="shared" si="91"/>
        <v>72.000000000000057</v>
      </c>
      <c r="Q225" s="57">
        <v>589.5</v>
      </c>
      <c r="R225" s="35" t="s">
        <v>27</v>
      </c>
      <c r="S225" s="35">
        <f t="shared" si="94"/>
        <v>0.05</v>
      </c>
      <c r="T225" s="35">
        <f t="shared" si="87"/>
        <v>22.5</v>
      </c>
      <c r="U225" s="53"/>
      <c r="V225" s="47"/>
      <c r="W225" s="48"/>
      <c r="X225" s="48"/>
      <c r="Y225" s="48"/>
      <c r="Z225" s="48"/>
    </row>
    <row r="226" spans="1:26" s="1" customFormat="1" ht="33" hidden="1" customHeight="1">
      <c r="A226" s="22" t="s">
        <v>113</v>
      </c>
      <c r="B226" s="23">
        <v>43376</v>
      </c>
      <c r="C226" s="24">
        <v>234457</v>
      </c>
      <c r="D226" s="24">
        <v>4918</v>
      </c>
      <c r="E226" s="25" t="s">
        <v>24</v>
      </c>
      <c r="F226" s="26" t="s">
        <v>117</v>
      </c>
      <c r="G226" s="23">
        <v>43451</v>
      </c>
      <c r="H226" s="23">
        <v>43473</v>
      </c>
      <c r="I226" s="24" t="s">
        <v>26</v>
      </c>
      <c r="J226" s="216">
        <v>1224</v>
      </c>
      <c r="K226" s="35">
        <v>1.42</v>
      </c>
      <c r="L226" s="36">
        <f t="shared" si="92"/>
        <v>1738.08</v>
      </c>
      <c r="M226" s="37">
        <v>1.25</v>
      </c>
      <c r="N226" s="35">
        <f t="shared" si="89"/>
        <v>1530</v>
      </c>
      <c r="O226" s="38">
        <f t="shared" si="90"/>
        <v>0.16999999999999993</v>
      </c>
      <c r="P226" s="39">
        <f t="shared" si="91"/>
        <v>208.07999999999993</v>
      </c>
      <c r="Q226" s="57">
        <v>1738.08</v>
      </c>
      <c r="R226" s="35" t="s">
        <v>27</v>
      </c>
      <c r="S226" s="35">
        <f t="shared" si="94"/>
        <v>0.05</v>
      </c>
      <c r="T226" s="35">
        <f t="shared" si="87"/>
        <v>61.2</v>
      </c>
      <c r="U226" s="53"/>
      <c r="V226" s="47"/>
      <c r="W226" s="48"/>
      <c r="X226" s="48"/>
      <c r="Y226" s="48"/>
      <c r="Z226" s="48"/>
    </row>
    <row r="227" spans="1:26" s="1" customFormat="1" ht="33" hidden="1" customHeight="1">
      <c r="A227" s="22" t="s">
        <v>113</v>
      </c>
      <c r="B227" s="23">
        <v>43376</v>
      </c>
      <c r="C227" s="24">
        <v>234466</v>
      </c>
      <c r="D227" s="24">
        <v>4918</v>
      </c>
      <c r="E227" s="25" t="s">
        <v>24</v>
      </c>
      <c r="F227" s="26" t="s">
        <v>117</v>
      </c>
      <c r="G227" s="23">
        <v>43451</v>
      </c>
      <c r="H227" s="23">
        <v>43473</v>
      </c>
      <c r="I227" s="24" t="s">
        <v>26</v>
      </c>
      <c r="J227" s="216">
        <v>530</v>
      </c>
      <c r="K227" s="35">
        <v>1.42</v>
      </c>
      <c r="L227" s="36">
        <f t="shared" si="92"/>
        <v>752.59999999999991</v>
      </c>
      <c r="M227" s="37">
        <v>1.25</v>
      </c>
      <c r="N227" s="35">
        <f t="shared" si="89"/>
        <v>662.5</v>
      </c>
      <c r="O227" s="38">
        <f t="shared" si="90"/>
        <v>0.16999999999999993</v>
      </c>
      <c r="P227" s="39">
        <f t="shared" si="91"/>
        <v>90.099999999999966</v>
      </c>
      <c r="Q227" s="57">
        <v>752.6</v>
      </c>
      <c r="R227" s="35" t="s">
        <v>27</v>
      </c>
      <c r="S227" s="35">
        <f t="shared" si="94"/>
        <v>0.05</v>
      </c>
      <c r="T227" s="35">
        <f t="shared" si="87"/>
        <v>26.5</v>
      </c>
      <c r="U227" s="53"/>
      <c r="V227" s="47"/>
      <c r="W227" s="48"/>
      <c r="X227" s="48"/>
      <c r="Y227" s="48"/>
      <c r="Z227" s="48"/>
    </row>
    <row r="228" spans="1:26" s="1" customFormat="1" ht="33" hidden="1" customHeight="1">
      <c r="A228" s="22" t="s">
        <v>113</v>
      </c>
      <c r="B228" s="23">
        <v>43376</v>
      </c>
      <c r="C228" s="24">
        <v>234475</v>
      </c>
      <c r="D228" s="24">
        <v>4918</v>
      </c>
      <c r="E228" s="25" t="s">
        <v>24</v>
      </c>
      <c r="F228" s="26" t="s">
        <v>117</v>
      </c>
      <c r="G228" s="23">
        <v>43451</v>
      </c>
      <c r="H228" s="23">
        <v>43473</v>
      </c>
      <c r="I228" s="24" t="s">
        <v>26</v>
      </c>
      <c r="J228" s="216">
        <v>401</v>
      </c>
      <c r="K228" s="35">
        <v>1.42</v>
      </c>
      <c r="L228" s="36">
        <f t="shared" si="92"/>
        <v>569.41999999999996</v>
      </c>
      <c r="M228" s="37">
        <v>1.25</v>
      </c>
      <c r="N228" s="35">
        <f t="shared" si="89"/>
        <v>501.25</v>
      </c>
      <c r="O228" s="38">
        <f t="shared" si="90"/>
        <v>0.16999999999999993</v>
      </c>
      <c r="P228" s="39">
        <f t="shared" si="91"/>
        <v>68.169999999999973</v>
      </c>
      <c r="Q228" s="57">
        <v>569.41999999999996</v>
      </c>
      <c r="R228" s="35" t="s">
        <v>27</v>
      </c>
      <c r="S228" s="35">
        <f t="shared" si="94"/>
        <v>0.05</v>
      </c>
      <c r="T228" s="35">
        <f t="shared" si="87"/>
        <v>20.05</v>
      </c>
      <c r="U228" s="53"/>
      <c r="V228" s="47"/>
      <c r="W228" s="48"/>
      <c r="X228" s="48"/>
      <c r="Y228" s="48"/>
      <c r="Z228" s="48"/>
    </row>
    <row r="229" spans="1:26" s="1" customFormat="1" ht="33" hidden="1" customHeight="1">
      <c r="A229" s="22" t="s">
        <v>113</v>
      </c>
      <c r="B229" s="23">
        <v>43376</v>
      </c>
      <c r="C229" s="24">
        <v>234484</v>
      </c>
      <c r="D229" s="24">
        <v>4919</v>
      </c>
      <c r="E229" s="25" t="s">
        <v>24</v>
      </c>
      <c r="F229" s="26" t="s">
        <v>118</v>
      </c>
      <c r="G229" s="23">
        <v>43451</v>
      </c>
      <c r="H229" s="23">
        <v>43473</v>
      </c>
      <c r="I229" s="24" t="s">
        <v>26</v>
      </c>
      <c r="J229" s="216">
        <v>972</v>
      </c>
      <c r="K229" s="35">
        <v>1.31</v>
      </c>
      <c r="L229" s="36">
        <f t="shared" si="92"/>
        <v>1273.3200000000002</v>
      </c>
      <c r="M229" s="37">
        <v>1.1499999999999999</v>
      </c>
      <c r="N229" s="35">
        <f t="shared" si="89"/>
        <v>1117.8</v>
      </c>
      <c r="O229" s="38">
        <f t="shared" si="90"/>
        <v>0.16000000000000014</v>
      </c>
      <c r="P229" s="39">
        <f t="shared" si="91"/>
        <v>155.52000000000015</v>
      </c>
      <c r="Q229" s="57">
        <v>1273.32</v>
      </c>
      <c r="R229" s="35" t="s">
        <v>27</v>
      </c>
      <c r="S229" s="35">
        <f t="shared" si="94"/>
        <v>0.05</v>
      </c>
      <c r="T229" s="35">
        <f t="shared" si="87"/>
        <v>48.6</v>
      </c>
      <c r="U229" s="53"/>
      <c r="V229" s="47"/>
      <c r="W229" s="48"/>
      <c r="X229" s="48"/>
      <c r="Y229" s="48"/>
      <c r="Z229" s="48"/>
    </row>
    <row r="230" spans="1:26" s="1" customFormat="1" ht="33" hidden="1" customHeight="1">
      <c r="A230" s="22" t="s">
        <v>113</v>
      </c>
      <c r="B230" s="23">
        <v>43376</v>
      </c>
      <c r="C230" s="24">
        <v>234493</v>
      </c>
      <c r="D230" s="24">
        <v>4919</v>
      </c>
      <c r="E230" s="25" t="s">
        <v>24</v>
      </c>
      <c r="F230" s="26" t="s">
        <v>118</v>
      </c>
      <c r="G230" s="23">
        <v>43451</v>
      </c>
      <c r="H230" s="23">
        <v>43473</v>
      </c>
      <c r="I230" s="24" t="s">
        <v>26</v>
      </c>
      <c r="J230" s="216">
        <v>416</v>
      </c>
      <c r="K230" s="35">
        <v>1.31</v>
      </c>
      <c r="L230" s="36">
        <f t="shared" si="92"/>
        <v>544.96</v>
      </c>
      <c r="M230" s="37">
        <v>1.1499999999999999</v>
      </c>
      <c r="N230" s="35">
        <f t="shared" si="89"/>
        <v>478.4</v>
      </c>
      <c r="O230" s="38">
        <f t="shared" si="90"/>
        <v>0.16000000000000014</v>
      </c>
      <c r="P230" s="39">
        <f t="shared" si="91"/>
        <v>66.560000000000059</v>
      </c>
      <c r="Q230" s="57">
        <v>544.96</v>
      </c>
      <c r="R230" s="35" t="s">
        <v>27</v>
      </c>
      <c r="S230" s="35">
        <f t="shared" si="94"/>
        <v>0.05</v>
      </c>
      <c r="T230" s="35">
        <f t="shared" si="87"/>
        <v>20.8</v>
      </c>
      <c r="U230" s="53"/>
      <c r="V230" s="47"/>
      <c r="W230" s="48"/>
      <c r="X230" s="48"/>
      <c r="Y230" s="48"/>
      <c r="Z230" s="48"/>
    </row>
    <row r="231" spans="1:26" s="1" customFormat="1" ht="33" hidden="1" customHeight="1">
      <c r="A231" s="22" t="s">
        <v>113</v>
      </c>
      <c r="B231" s="23">
        <v>43376</v>
      </c>
      <c r="C231" s="24">
        <v>234502</v>
      </c>
      <c r="D231" s="24">
        <v>4919</v>
      </c>
      <c r="E231" s="25" t="s">
        <v>24</v>
      </c>
      <c r="F231" s="26" t="s">
        <v>118</v>
      </c>
      <c r="G231" s="23">
        <v>43451</v>
      </c>
      <c r="H231" s="23">
        <v>43473</v>
      </c>
      <c r="I231" s="24" t="s">
        <v>26</v>
      </c>
      <c r="J231" s="216">
        <v>318</v>
      </c>
      <c r="K231" s="35">
        <v>1.31</v>
      </c>
      <c r="L231" s="36">
        <f t="shared" si="92"/>
        <v>416.58000000000004</v>
      </c>
      <c r="M231" s="37">
        <v>1.1499999999999999</v>
      </c>
      <c r="N231" s="35">
        <f t="shared" si="89"/>
        <v>365.7</v>
      </c>
      <c r="O231" s="38">
        <f t="shared" si="90"/>
        <v>0.16000000000000014</v>
      </c>
      <c r="P231" s="39">
        <f t="shared" si="91"/>
        <v>50.880000000000045</v>
      </c>
      <c r="Q231" s="57">
        <v>416.58</v>
      </c>
      <c r="R231" s="35" t="s">
        <v>27</v>
      </c>
      <c r="S231" s="35">
        <f t="shared" si="94"/>
        <v>0.05</v>
      </c>
      <c r="T231" s="35">
        <f t="shared" si="87"/>
        <v>15.9</v>
      </c>
      <c r="U231" s="53"/>
      <c r="V231" s="47"/>
      <c r="W231" s="48"/>
      <c r="X231" s="48"/>
      <c r="Y231" s="48"/>
      <c r="Z231" s="48"/>
    </row>
    <row r="232" spans="1:26" s="1" customFormat="1" ht="33" hidden="1" customHeight="1">
      <c r="A232" s="22" t="s">
        <v>119</v>
      </c>
      <c r="B232" s="23">
        <v>43376</v>
      </c>
      <c r="C232" s="24">
        <v>234511</v>
      </c>
      <c r="D232" s="24">
        <v>4920</v>
      </c>
      <c r="E232" s="25" t="s">
        <v>24</v>
      </c>
      <c r="F232" s="26" t="s">
        <v>120</v>
      </c>
      <c r="G232" s="23">
        <v>43451</v>
      </c>
      <c r="H232" s="23">
        <v>43473</v>
      </c>
      <c r="I232" s="24" t="s">
        <v>26</v>
      </c>
      <c r="J232" s="216">
        <v>490</v>
      </c>
      <c r="K232" s="35">
        <v>1.49</v>
      </c>
      <c r="L232" s="36">
        <f t="shared" si="92"/>
        <v>730.1</v>
      </c>
      <c r="M232" s="37">
        <v>1.29</v>
      </c>
      <c r="N232" s="35">
        <f t="shared" si="89"/>
        <v>632.1</v>
      </c>
      <c r="O232" s="38">
        <f t="shared" si="90"/>
        <v>0.19999999999999996</v>
      </c>
      <c r="P232" s="39">
        <f t="shared" si="91"/>
        <v>97.999999999999972</v>
      </c>
      <c r="Q232" s="57">
        <v>730.1</v>
      </c>
      <c r="R232" s="35" t="s">
        <v>27</v>
      </c>
      <c r="S232" s="35">
        <f>0.04+0.02</f>
        <v>0.06</v>
      </c>
      <c r="T232" s="35">
        <f t="shared" si="87"/>
        <v>29.4</v>
      </c>
      <c r="U232" s="53"/>
      <c r="V232" s="47"/>
      <c r="W232" s="48"/>
      <c r="X232" s="48"/>
      <c r="Y232" s="48"/>
      <c r="Z232" s="48"/>
    </row>
    <row r="233" spans="1:26" s="1" customFormat="1" ht="33" hidden="1" customHeight="1">
      <c r="A233" s="22" t="s">
        <v>119</v>
      </c>
      <c r="B233" s="23">
        <v>43376</v>
      </c>
      <c r="C233" s="24">
        <v>234520</v>
      </c>
      <c r="D233" s="24">
        <v>4920</v>
      </c>
      <c r="E233" s="25" t="s">
        <v>24</v>
      </c>
      <c r="F233" s="26" t="s">
        <v>120</v>
      </c>
      <c r="G233" s="23">
        <v>43451</v>
      </c>
      <c r="H233" s="23">
        <v>43473</v>
      </c>
      <c r="I233" s="24" t="s">
        <v>26</v>
      </c>
      <c r="J233" s="216">
        <v>784</v>
      </c>
      <c r="K233" s="35">
        <v>1.49</v>
      </c>
      <c r="L233" s="36">
        <f t="shared" si="92"/>
        <v>1168.1600000000001</v>
      </c>
      <c r="M233" s="37">
        <v>1.29</v>
      </c>
      <c r="N233" s="35">
        <f t="shared" ref="N233:N264" si="95">+M233*J233</f>
        <v>1011.36</v>
      </c>
      <c r="O233" s="38">
        <f t="shared" ref="O233:O264" si="96">+K233-M233</f>
        <v>0.19999999999999996</v>
      </c>
      <c r="P233" s="39">
        <f t="shared" ref="P233:P264" si="97">+O233*J233</f>
        <v>156.79999999999995</v>
      </c>
      <c r="Q233" s="57">
        <v>1168.1600000000001</v>
      </c>
      <c r="R233" s="35" t="s">
        <v>27</v>
      </c>
      <c r="S233" s="35">
        <f>0.04+0.02</f>
        <v>0.06</v>
      </c>
      <c r="T233" s="35">
        <f t="shared" si="87"/>
        <v>47.04</v>
      </c>
      <c r="U233" s="53"/>
      <c r="V233" s="47"/>
      <c r="W233" s="48"/>
      <c r="X233" s="48"/>
      <c r="Y233" s="48"/>
      <c r="Z233" s="48"/>
    </row>
    <row r="234" spans="1:26" s="1" customFormat="1" ht="33" hidden="1" customHeight="1">
      <c r="A234" s="22" t="s">
        <v>119</v>
      </c>
      <c r="B234" s="23">
        <v>43376</v>
      </c>
      <c r="C234" s="24">
        <v>234530</v>
      </c>
      <c r="D234" s="24">
        <v>4920</v>
      </c>
      <c r="E234" s="25" t="s">
        <v>24</v>
      </c>
      <c r="F234" s="26" t="s">
        <v>120</v>
      </c>
      <c r="G234" s="23">
        <v>43451</v>
      </c>
      <c r="H234" s="23">
        <v>43473</v>
      </c>
      <c r="I234" s="24" t="s">
        <v>26</v>
      </c>
      <c r="J234" s="216">
        <v>289</v>
      </c>
      <c r="K234" s="35">
        <v>1.49</v>
      </c>
      <c r="L234" s="36">
        <f t="shared" ref="L234:L265" si="98">+K234*J234</f>
        <v>430.61</v>
      </c>
      <c r="M234" s="37">
        <v>1.29</v>
      </c>
      <c r="N234" s="35">
        <f t="shared" si="95"/>
        <v>372.81</v>
      </c>
      <c r="O234" s="38">
        <f t="shared" si="96"/>
        <v>0.19999999999999996</v>
      </c>
      <c r="P234" s="39">
        <f t="shared" si="97"/>
        <v>57.79999999999999</v>
      </c>
      <c r="Q234" s="57">
        <v>430.61</v>
      </c>
      <c r="R234" s="35" t="s">
        <v>27</v>
      </c>
      <c r="S234" s="35">
        <f>0.04+0.02</f>
        <v>0.06</v>
      </c>
      <c r="T234" s="35">
        <f t="shared" si="87"/>
        <v>17.34</v>
      </c>
      <c r="U234" s="53"/>
      <c r="V234" s="47"/>
      <c r="W234" s="48"/>
      <c r="X234" s="48"/>
      <c r="Y234" s="48"/>
      <c r="Z234" s="48"/>
    </row>
    <row r="235" spans="1:26" s="1" customFormat="1" ht="33" hidden="1" customHeight="1">
      <c r="A235" s="22" t="s">
        <v>119</v>
      </c>
      <c r="B235" s="23">
        <v>43376</v>
      </c>
      <c r="C235" s="24">
        <v>234549</v>
      </c>
      <c r="D235" s="24">
        <v>4921</v>
      </c>
      <c r="E235" s="25" t="s">
        <v>24</v>
      </c>
      <c r="F235" s="26" t="s">
        <v>121</v>
      </c>
      <c r="G235" s="23">
        <v>43451</v>
      </c>
      <c r="H235" s="23">
        <v>43473</v>
      </c>
      <c r="I235" s="24" t="s">
        <v>26</v>
      </c>
      <c r="J235" s="216">
        <v>576</v>
      </c>
      <c r="K235" s="35">
        <v>1.32</v>
      </c>
      <c r="L235" s="36">
        <f t="shared" si="98"/>
        <v>760.32</v>
      </c>
      <c r="M235" s="37">
        <v>1.1100000000000001</v>
      </c>
      <c r="N235" s="35">
        <f t="shared" si="95"/>
        <v>639.36</v>
      </c>
      <c r="O235" s="38">
        <f t="shared" si="96"/>
        <v>0.20999999999999996</v>
      </c>
      <c r="P235" s="39">
        <f t="shared" si="97"/>
        <v>120.95999999999998</v>
      </c>
      <c r="Q235" s="57">
        <v>760.32</v>
      </c>
      <c r="R235" s="35" t="s">
        <v>27</v>
      </c>
      <c r="S235" s="35">
        <f>0.03+0.02</f>
        <v>0.05</v>
      </c>
      <c r="T235" s="35">
        <f t="shared" si="87"/>
        <v>28.8</v>
      </c>
      <c r="U235" s="53"/>
      <c r="V235" s="47"/>
      <c r="W235" s="48"/>
      <c r="X235" s="48"/>
      <c r="Y235" s="48"/>
      <c r="Z235" s="48"/>
    </row>
    <row r="236" spans="1:26" s="1" customFormat="1" ht="33" hidden="1" customHeight="1">
      <c r="A236" s="22" t="s">
        <v>119</v>
      </c>
      <c r="B236" s="23">
        <v>43376</v>
      </c>
      <c r="C236" s="24">
        <v>234558</v>
      </c>
      <c r="D236" s="24">
        <v>4921</v>
      </c>
      <c r="E236" s="25" t="s">
        <v>24</v>
      </c>
      <c r="F236" s="26" t="s">
        <v>121</v>
      </c>
      <c r="G236" s="23">
        <v>43451</v>
      </c>
      <c r="H236" s="23">
        <v>43473</v>
      </c>
      <c r="I236" s="24" t="s">
        <v>26</v>
      </c>
      <c r="J236" s="216">
        <v>355</v>
      </c>
      <c r="K236" s="35">
        <v>1.32</v>
      </c>
      <c r="L236" s="36">
        <f t="shared" si="98"/>
        <v>468.6</v>
      </c>
      <c r="M236" s="37">
        <v>1.1100000000000001</v>
      </c>
      <c r="N236" s="35">
        <f t="shared" si="95"/>
        <v>394.05</v>
      </c>
      <c r="O236" s="38">
        <f t="shared" si="96"/>
        <v>0.20999999999999996</v>
      </c>
      <c r="P236" s="39">
        <f t="shared" si="97"/>
        <v>74.549999999999983</v>
      </c>
      <c r="Q236" s="57">
        <v>468.6</v>
      </c>
      <c r="R236" s="35" t="s">
        <v>27</v>
      </c>
      <c r="S236" s="35">
        <f>0.03+0.02</f>
        <v>0.05</v>
      </c>
      <c r="T236" s="35">
        <f t="shared" si="87"/>
        <v>17.75</v>
      </c>
      <c r="U236" s="53"/>
      <c r="V236" s="47"/>
      <c r="W236" s="48"/>
      <c r="X236" s="48"/>
      <c r="Y236" s="48"/>
      <c r="Z236" s="48"/>
    </row>
    <row r="237" spans="1:26" s="1" customFormat="1" ht="33" hidden="1" customHeight="1">
      <c r="A237" s="22" t="s">
        <v>119</v>
      </c>
      <c r="B237" s="23">
        <v>43376</v>
      </c>
      <c r="C237" s="24">
        <v>234567</v>
      </c>
      <c r="D237" s="24">
        <v>4921</v>
      </c>
      <c r="E237" s="25" t="s">
        <v>24</v>
      </c>
      <c r="F237" s="26" t="s">
        <v>121</v>
      </c>
      <c r="G237" s="23">
        <v>43451</v>
      </c>
      <c r="H237" s="23">
        <v>43473</v>
      </c>
      <c r="I237" s="24" t="s">
        <v>26</v>
      </c>
      <c r="J237" s="216">
        <v>156</v>
      </c>
      <c r="K237" s="35">
        <v>1.32</v>
      </c>
      <c r="L237" s="36">
        <f t="shared" si="98"/>
        <v>205.92000000000002</v>
      </c>
      <c r="M237" s="37">
        <v>1.1100000000000001</v>
      </c>
      <c r="N237" s="35">
        <f t="shared" si="95"/>
        <v>173.16000000000003</v>
      </c>
      <c r="O237" s="38">
        <f t="shared" si="96"/>
        <v>0.20999999999999996</v>
      </c>
      <c r="P237" s="39">
        <f t="shared" si="97"/>
        <v>32.759999999999991</v>
      </c>
      <c r="Q237" s="57">
        <v>205.92</v>
      </c>
      <c r="R237" s="35" t="s">
        <v>27</v>
      </c>
      <c r="S237" s="35">
        <f>0.03+0.02</f>
        <v>0.05</v>
      </c>
      <c r="T237" s="35">
        <f t="shared" si="87"/>
        <v>7.8000000000000007</v>
      </c>
      <c r="U237" s="53"/>
      <c r="V237" s="47"/>
      <c r="W237" s="48"/>
      <c r="X237" s="48"/>
      <c r="Y237" s="48"/>
      <c r="Z237" s="48"/>
    </row>
    <row r="238" spans="1:26" s="1" customFormat="1" ht="33" hidden="1" customHeight="1">
      <c r="A238" s="22" t="s">
        <v>109</v>
      </c>
      <c r="B238" s="23">
        <v>43376</v>
      </c>
      <c r="C238" s="24">
        <v>234576</v>
      </c>
      <c r="D238" s="24">
        <v>4922</v>
      </c>
      <c r="E238" s="25" t="s">
        <v>24</v>
      </c>
      <c r="F238" s="26" t="s">
        <v>122</v>
      </c>
      <c r="G238" s="23">
        <v>43451</v>
      </c>
      <c r="H238" s="23">
        <v>43473</v>
      </c>
      <c r="I238" s="24" t="s">
        <v>26</v>
      </c>
      <c r="J238" s="216">
        <v>588</v>
      </c>
      <c r="K238" s="35">
        <v>1.56</v>
      </c>
      <c r="L238" s="36">
        <f t="shared" si="98"/>
        <v>917.28000000000009</v>
      </c>
      <c r="M238" s="37">
        <v>1.37</v>
      </c>
      <c r="N238" s="35">
        <f t="shared" si="95"/>
        <v>805.56000000000006</v>
      </c>
      <c r="O238" s="38">
        <f t="shared" si="96"/>
        <v>0.18999999999999995</v>
      </c>
      <c r="P238" s="39">
        <f t="shared" si="97"/>
        <v>111.71999999999997</v>
      </c>
      <c r="Q238" s="57">
        <v>917.28</v>
      </c>
      <c r="R238" s="35" t="s">
        <v>27</v>
      </c>
      <c r="S238" s="35">
        <f t="shared" ref="S238:S246" si="99">0.04+0.02</f>
        <v>0.06</v>
      </c>
      <c r="T238" s="35">
        <f t="shared" si="87"/>
        <v>35.28</v>
      </c>
      <c r="U238" s="53"/>
      <c r="V238" s="47"/>
      <c r="W238" s="48"/>
      <c r="X238" s="48"/>
      <c r="Y238" s="48"/>
      <c r="Z238" s="48"/>
    </row>
    <row r="239" spans="1:26" s="1" customFormat="1" ht="33" hidden="1" customHeight="1">
      <c r="A239" s="22" t="s">
        <v>109</v>
      </c>
      <c r="B239" s="23">
        <v>43376</v>
      </c>
      <c r="C239" s="24">
        <v>234585</v>
      </c>
      <c r="D239" s="24">
        <v>4922</v>
      </c>
      <c r="E239" s="25" t="s">
        <v>24</v>
      </c>
      <c r="F239" s="26" t="s">
        <v>122</v>
      </c>
      <c r="G239" s="23">
        <v>43451</v>
      </c>
      <c r="H239" s="23">
        <v>43473</v>
      </c>
      <c r="I239" s="24" t="s">
        <v>26</v>
      </c>
      <c r="J239" s="216">
        <v>715</v>
      </c>
      <c r="K239" s="35">
        <v>1.56</v>
      </c>
      <c r="L239" s="36">
        <f t="shared" si="98"/>
        <v>1115.4000000000001</v>
      </c>
      <c r="M239" s="37">
        <v>1.37</v>
      </c>
      <c r="N239" s="35">
        <f t="shared" si="95"/>
        <v>979.55000000000007</v>
      </c>
      <c r="O239" s="38">
        <f t="shared" si="96"/>
        <v>0.18999999999999995</v>
      </c>
      <c r="P239" s="39">
        <f t="shared" si="97"/>
        <v>135.84999999999997</v>
      </c>
      <c r="Q239" s="57">
        <v>1115.4000000000001</v>
      </c>
      <c r="R239" s="35" t="s">
        <v>27</v>
      </c>
      <c r="S239" s="35">
        <f t="shared" si="99"/>
        <v>0.06</v>
      </c>
      <c r="T239" s="35">
        <f t="shared" si="87"/>
        <v>42.9</v>
      </c>
      <c r="U239" s="53"/>
      <c r="V239" s="47"/>
      <c r="W239" s="48"/>
      <c r="X239" s="48"/>
      <c r="Y239" s="48"/>
      <c r="Z239" s="48"/>
    </row>
    <row r="240" spans="1:26" s="1" customFormat="1" ht="33" hidden="1" customHeight="1">
      <c r="A240" s="22" t="s">
        <v>109</v>
      </c>
      <c r="B240" s="23">
        <v>43376</v>
      </c>
      <c r="C240" s="24">
        <v>234594</v>
      </c>
      <c r="D240" s="24">
        <v>4922</v>
      </c>
      <c r="E240" s="25" t="s">
        <v>24</v>
      </c>
      <c r="F240" s="26" t="s">
        <v>122</v>
      </c>
      <c r="G240" s="23">
        <v>43451</v>
      </c>
      <c r="H240" s="23">
        <v>43473</v>
      </c>
      <c r="I240" s="24" t="s">
        <v>26</v>
      </c>
      <c r="J240" s="216">
        <v>308</v>
      </c>
      <c r="K240" s="35">
        <v>1.56</v>
      </c>
      <c r="L240" s="36">
        <f t="shared" si="98"/>
        <v>480.48</v>
      </c>
      <c r="M240" s="37">
        <v>1.37</v>
      </c>
      <c r="N240" s="35">
        <f t="shared" si="95"/>
        <v>421.96000000000004</v>
      </c>
      <c r="O240" s="38">
        <f t="shared" si="96"/>
        <v>0.18999999999999995</v>
      </c>
      <c r="P240" s="39">
        <f t="shared" si="97"/>
        <v>58.519999999999982</v>
      </c>
      <c r="Q240" s="57">
        <v>480.48</v>
      </c>
      <c r="R240" s="35" t="s">
        <v>27</v>
      </c>
      <c r="S240" s="35">
        <f t="shared" si="99"/>
        <v>0.06</v>
      </c>
      <c r="T240" s="35">
        <f t="shared" si="87"/>
        <v>18.48</v>
      </c>
      <c r="U240" s="53"/>
      <c r="V240" s="47"/>
      <c r="W240" s="48"/>
      <c r="X240" s="48"/>
      <c r="Y240" s="48"/>
      <c r="Z240" s="48"/>
    </row>
    <row r="241" spans="1:26" s="1" customFormat="1" ht="33" hidden="1" customHeight="1">
      <c r="A241" s="22" t="s">
        <v>113</v>
      </c>
      <c r="B241" s="23">
        <v>43376</v>
      </c>
      <c r="C241" s="24">
        <v>234603</v>
      </c>
      <c r="D241" s="24">
        <v>4923</v>
      </c>
      <c r="E241" s="25" t="s">
        <v>24</v>
      </c>
      <c r="F241" s="26" t="s">
        <v>123</v>
      </c>
      <c r="G241" s="23">
        <v>43451</v>
      </c>
      <c r="H241" s="23">
        <v>43473</v>
      </c>
      <c r="I241" s="24" t="s">
        <v>26</v>
      </c>
      <c r="J241" s="216">
        <v>900</v>
      </c>
      <c r="K241" s="35">
        <v>1.56</v>
      </c>
      <c r="L241" s="36">
        <f t="shared" si="98"/>
        <v>1404</v>
      </c>
      <c r="M241" s="37">
        <v>1.37</v>
      </c>
      <c r="N241" s="35">
        <f t="shared" si="95"/>
        <v>1233</v>
      </c>
      <c r="O241" s="38">
        <f t="shared" si="96"/>
        <v>0.18999999999999995</v>
      </c>
      <c r="P241" s="39">
        <f t="shared" si="97"/>
        <v>170.99999999999994</v>
      </c>
      <c r="Q241" s="57">
        <v>1404</v>
      </c>
      <c r="R241" s="35" t="s">
        <v>27</v>
      </c>
      <c r="S241" s="35">
        <f t="shared" si="99"/>
        <v>0.06</v>
      </c>
      <c r="T241" s="35">
        <f t="shared" si="87"/>
        <v>54</v>
      </c>
      <c r="U241" s="53"/>
      <c r="V241" s="47"/>
      <c r="W241" s="48"/>
      <c r="X241" s="48"/>
      <c r="Y241" s="48"/>
      <c r="Z241" s="48"/>
    </row>
    <row r="242" spans="1:26" s="1" customFormat="1" ht="33" hidden="1" customHeight="1">
      <c r="A242" s="22" t="s">
        <v>113</v>
      </c>
      <c r="B242" s="23">
        <v>43376</v>
      </c>
      <c r="C242" s="24">
        <v>234612</v>
      </c>
      <c r="D242" s="24">
        <v>4923</v>
      </c>
      <c r="E242" s="25" t="s">
        <v>24</v>
      </c>
      <c r="F242" s="26" t="s">
        <v>123</v>
      </c>
      <c r="G242" s="23">
        <v>43451</v>
      </c>
      <c r="H242" s="23">
        <v>43473</v>
      </c>
      <c r="I242" s="24" t="s">
        <v>26</v>
      </c>
      <c r="J242" s="216">
        <v>396</v>
      </c>
      <c r="K242" s="35">
        <v>1.56</v>
      </c>
      <c r="L242" s="36">
        <f t="shared" si="98"/>
        <v>617.76</v>
      </c>
      <c r="M242" s="37">
        <v>1.37</v>
      </c>
      <c r="N242" s="35">
        <f t="shared" si="95"/>
        <v>542.5200000000001</v>
      </c>
      <c r="O242" s="38">
        <f t="shared" si="96"/>
        <v>0.18999999999999995</v>
      </c>
      <c r="P242" s="39">
        <f t="shared" si="97"/>
        <v>75.239999999999981</v>
      </c>
      <c r="Q242" s="57">
        <v>617.76</v>
      </c>
      <c r="R242" s="35" t="s">
        <v>27</v>
      </c>
      <c r="S242" s="35">
        <f t="shared" si="99"/>
        <v>0.06</v>
      </c>
      <c r="T242" s="35">
        <f t="shared" si="87"/>
        <v>23.759999999999998</v>
      </c>
      <c r="U242" s="53"/>
      <c r="V242" s="47"/>
      <c r="W242" s="48"/>
      <c r="X242" s="48"/>
      <c r="Y242" s="48"/>
      <c r="Z242" s="48"/>
    </row>
    <row r="243" spans="1:26" s="1" customFormat="1" ht="33" hidden="1" customHeight="1">
      <c r="A243" s="22" t="s">
        <v>113</v>
      </c>
      <c r="B243" s="23">
        <v>43376</v>
      </c>
      <c r="C243" s="24">
        <v>234621</v>
      </c>
      <c r="D243" s="24">
        <v>4923</v>
      </c>
      <c r="E243" s="25" t="s">
        <v>24</v>
      </c>
      <c r="F243" s="26" t="s">
        <v>123</v>
      </c>
      <c r="G243" s="23">
        <v>43451</v>
      </c>
      <c r="H243" s="23">
        <v>43473</v>
      </c>
      <c r="I243" s="24" t="s">
        <v>26</v>
      </c>
      <c r="J243" s="216">
        <v>150</v>
      </c>
      <c r="K243" s="35">
        <v>1.56</v>
      </c>
      <c r="L243" s="36">
        <f t="shared" si="98"/>
        <v>234</v>
      </c>
      <c r="M243" s="37">
        <v>1.37</v>
      </c>
      <c r="N243" s="35">
        <f t="shared" si="95"/>
        <v>205.50000000000003</v>
      </c>
      <c r="O243" s="38">
        <f t="shared" si="96"/>
        <v>0.18999999999999995</v>
      </c>
      <c r="P243" s="39">
        <f t="shared" si="97"/>
        <v>28.499999999999993</v>
      </c>
      <c r="Q243" s="57">
        <v>234</v>
      </c>
      <c r="R243" s="35" t="s">
        <v>27</v>
      </c>
      <c r="S243" s="35">
        <f t="shared" si="99"/>
        <v>0.06</v>
      </c>
      <c r="T243" s="35">
        <f t="shared" si="87"/>
        <v>9</v>
      </c>
      <c r="U243" s="53"/>
      <c r="V243" s="47"/>
      <c r="W243" s="48"/>
      <c r="X243" s="48"/>
      <c r="Y243" s="48"/>
      <c r="Z243" s="48"/>
    </row>
    <row r="244" spans="1:26" s="1" customFormat="1" ht="33" hidden="1" customHeight="1">
      <c r="A244" s="22" t="s">
        <v>119</v>
      </c>
      <c r="B244" s="23">
        <v>43376</v>
      </c>
      <c r="C244" s="24">
        <v>234630</v>
      </c>
      <c r="D244" s="24">
        <v>4924</v>
      </c>
      <c r="E244" s="25" t="s">
        <v>24</v>
      </c>
      <c r="F244" s="26" t="s">
        <v>124</v>
      </c>
      <c r="G244" s="23">
        <v>43451</v>
      </c>
      <c r="H244" s="23">
        <v>43473</v>
      </c>
      <c r="I244" s="24" t="s">
        <v>26</v>
      </c>
      <c r="J244" s="216">
        <v>245</v>
      </c>
      <c r="K244" s="35">
        <v>1.57</v>
      </c>
      <c r="L244" s="36">
        <f t="shared" si="98"/>
        <v>384.65000000000003</v>
      </c>
      <c r="M244" s="37">
        <v>1.38</v>
      </c>
      <c r="N244" s="35">
        <f t="shared" si="95"/>
        <v>338.09999999999997</v>
      </c>
      <c r="O244" s="38">
        <f t="shared" si="96"/>
        <v>0.19000000000000017</v>
      </c>
      <c r="P244" s="39">
        <f t="shared" si="97"/>
        <v>46.55000000000004</v>
      </c>
      <c r="Q244" s="57">
        <v>384.65</v>
      </c>
      <c r="R244" s="35" t="s">
        <v>27</v>
      </c>
      <c r="S244" s="35">
        <f t="shared" si="99"/>
        <v>0.06</v>
      </c>
      <c r="T244" s="35">
        <f t="shared" si="87"/>
        <v>14.7</v>
      </c>
      <c r="U244" s="53"/>
      <c r="V244" s="47"/>
      <c r="W244" s="48"/>
      <c r="X244" s="48"/>
      <c r="Y244" s="48"/>
      <c r="Z244" s="48"/>
    </row>
    <row r="245" spans="1:26" s="1" customFormat="1" ht="33" hidden="1" customHeight="1">
      <c r="A245" s="22" t="s">
        <v>119</v>
      </c>
      <c r="B245" s="23">
        <v>43376</v>
      </c>
      <c r="C245" s="24">
        <v>234640</v>
      </c>
      <c r="D245" s="24">
        <v>4924</v>
      </c>
      <c r="E245" s="25" t="s">
        <v>24</v>
      </c>
      <c r="F245" s="26" t="s">
        <v>124</v>
      </c>
      <c r="G245" s="23">
        <v>43451</v>
      </c>
      <c r="H245" s="23">
        <v>43473</v>
      </c>
      <c r="I245" s="24" t="s">
        <v>26</v>
      </c>
      <c r="J245" s="216">
        <v>307</v>
      </c>
      <c r="K245" s="35">
        <v>1.57</v>
      </c>
      <c r="L245" s="36">
        <f t="shared" si="98"/>
        <v>481.99</v>
      </c>
      <c r="M245" s="37">
        <v>1.38</v>
      </c>
      <c r="N245" s="35">
        <f t="shared" si="95"/>
        <v>423.65999999999997</v>
      </c>
      <c r="O245" s="38">
        <f t="shared" si="96"/>
        <v>0.19000000000000017</v>
      </c>
      <c r="P245" s="39">
        <f t="shared" si="97"/>
        <v>58.330000000000055</v>
      </c>
      <c r="Q245" s="57">
        <v>481.99</v>
      </c>
      <c r="R245" s="35" t="s">
        <v>27</v>
      </c>
      <c r="S245" s="35">
        <f t="shared" si="99"/>
        <v>0.06</v>
      </c>
      <c r="T245" s="35">
        <f t="shared" si="87"/>
        <v>18.419999999999998</v>
      </c>
      <c r="U245" s="53"/>
      <c r="V245" s="47"/>
      <c r="W245" s="48"/>
      <c r="X245" s="48"/>
      <c r="Y245" s="48"/>
      <c r="Z245" s="48"/>
    </row>
    <row r="246" spans="1:26" s="1" customFormat="1" ht="33" hidden="1" customHeight="1">
      <c r="A246" s="22" t="s">
        <v>119</v>
      </c>
      <c r="B246" s="23">
        <v>43376</v>
      </c>
      <c r="C246" s="24">
        <v>234659</v>
      </c>
      <c r="D246" s="24">
        <v>4924</v>
      </c>
      <c r="E246" s="25" t="s">
        <v>24</v>
      </c>
      <c r="F246" s="26" t="s">
        <v>124</v>
      </c>
      <c r="G246" s="23">
        <v>43451</v>
      </c>
      <c r="H246" s="23">
        <v>43473</v>
      </c>
      <c r="I246" s="24" t="s">
        <v>26</v>
      </c>
      <c r="J246" s="216">
        <v>174</v>
      </c>
      <c r="K246" s="35">
        <v>1.57</v>
      </c>
      <c r="L246" s="36">
        <f t="shared" si="98"/>
        <v>273.18</v>
      </c>
      <c r="M246" s="37">
        <v>1.38</v>
      </c>
      <c r="N246" s="35">
        <f t="shared" si="95"/>
        <v>240.11999999999998</v>
      </c>
      <c r="O246" s="38">
        <f t="shared" si="96"/>
        <v>0.19000000000000017</v>
      </c>
      <c r="P246" s="39">
        <f t="shared" si="97"/>
        <v>33.060000000000031</v>
      </c>
      <c r="Q246" s="57">
        <v>273.18</v>
      </c>
      <c r="R246" s="35" t="s">
        <v>27</v>
      </c>
      <c r="S246" s="35">
        <f t="shared" si="99"/>
        <v>0.06</v>
      </c>
      <c r="T246" s="35">
        <f t="shared" si="87"/>
        <v>10.44</v>
      </c>
      <c r="U246" s="53"/>
      <c r="V246" s="47"/>
      <c r="W246" s="48"/>
      <c r="X246" s="48"/>
      <c r="Y246" s="48"/>
      <c r="Z246" s="48"/>
    </row>
    <row r="247" spans="1:26" s="1" customFormat="1" ht="33" hidden="1" customHeight="1">
      <c r="A247" s="22" t="s">
        <v>125</v>
      </c>
      <c r="B247" s="23">
        <v>43376</v>
      </c>
      <c r="C247" s="24">
        <v>234668</v>
      </c>
      <c r="D247" s="24">
        <v>4925</v>
      </c>
      <c r="E247" s="25" t="s">
        <v>24</v>
      </c>
      <c r="F247" s="26" t="s">
        <v>126</v>
      </c>
      <c r="G247" s="23">
        <v>43451</v>
      </c>
      <c r="H247" s="23">
        <v>43473</v>
      </c>
      <c r="I247" s="24" t="s">
        <v>26</v>
      </c>
      <c r="J247" s="216">
        <v>324</v>
      </c>
      <c r="K247" s="35">
        <v>1.61</v>
      </c>
      <c r="L247" s="36">
        <f t="shared" si="98"/>
        <v>521.64</v>
      </c>
      <c r="M247" s="37">
        <v>1.34</v>
      </c>
      <c r="N247" s="35">
        <f t="shared" si="95"/>
        <v>434.16</v>
      </c>
      <c r="O247" s="38">
        <f t="shared" si="96"/>
        <v>0.27</v>
      </c>
      <c r="P247" s="39">
        <f t="shared" si="97"/>
        <v>87.48</v>
      </c>
      <c r="Q247" s="57">
        <v>521.64</v>
      </c>
      <c r="R247" s="35" t="s">
        <v>27</v>
      </c>
      <c r="S247" s="35">
        <v>0.1</v>
      </c>
      <c r="T247" s="35">
        <f t="shared" si="87"/>
        <v>32.4</v>
      </c>
      <c r="U247" s="53"/>
      <c r="V247" s="47"/>
      <c r="W247" s="48"/>
      <c r="X247" s="48"/>
      <c r="Y247" s="48"/>
      <c r="Z247" s="48"/>
    </row>
    <row r="248" spans="1:26" s="1" customFormat="1" ht="33" hidden="1" customHeight="1">
      <c r="A248" s="22" t="s">
        <v>125</v>
      </c>
      <c r="B248" s="23">
        <v>43376</v>
      </c>
      <c r="C248" s="24">
        <v>234677</v>
      </c>
      <c r="D248" s="24">
        <v>4925</v>
      </c>
      <c r="E248" s="25" t="s">
        <v>24</v>
      </c>
      <c r="F248" s="26" t="s">
        <v>126</v>
      </c>
      <c r="G248" s="23">
        <v>43451</v>
      </c>
      <c r="H248" s="23">
        <v>43473</v>
      </c>
      <c r="I248" s="24" t="s">
        <v>26</v>
      </c>
      <c r="J248" s="216">
        <v>234</v>
      </c>
      <c r="K248" s="35">
        <v>1.61</v>
      </c>
      <c r="L248" s="36">
        <f t="shared" si="98"/>
        <v>376.74</v>
      </c>
      <c r="M248" s="37">
        <v>1.34</v>
      </c>
      <c r="N248" s="35">
        <f t="shared" si="95"/>
        <v>313.56</v>
      </c>
      <c r="O248" s="38">
        <f t="shared" si="96"/>
        <v>0.27</v>
      </c>
      <c r="P248" s="39">
        <f t="shared" si="97"/>
        <v>63.180000000000007</v>
      </c>
      <c r="Q248" s="57">
        <v>376.74</v>
      </c>
      <c r="R248" s="35" t="s">
        <v>27</v>
      </c>
      <c r="S248" s="35">
        <v>0.1</v>
      </c>
      <c r="T248" s="35">
        <f t="shared" si="87"/>
        <v>23.400000000000002</v>
      </c>
      <c r="U248" s="53"/>
      <c r="V248" s="47"/>
      <c r="W248" s="48"/>
      <c r="X248" s="48"/>
      <c r="Y248" s="48"/>
      <c r="Z248" s="48"/>
    </row>
    <row r="249" spans="1:26" s="1" customFormat="1" ht="33" hidden="1" customHeight="1">
      <c r="A249" s="22" t="s">
        <v>125</v>
      </c>
      <c r="B249" s="23">
        <v>43376</v>
      </c>
      <c r="C249" s="24">
        <v>234686</v>
      </c>
      <c r="D249" s="24">
        <v>4925</v>
      </c>
      <c r="E249" s="25" t="s">
        <v>24</v>
      </c>
      <c r="F249" s="26" t="s">
        <v>126</v>
      </c>
      <c r="G249" s="23">
        <v>43451</v>
      </c>
      <c r="H249" s="23">
        <v>43473</v>
      </c>
      <c r="I249" s="24" t="s">
        <v>26</v>
      </c>
      <c r="J249" s="216">
        <v>156</v>
      </c>
      <c r="K249" s="35">
        <v>1.61</v>
      </c>
      <c r="L249" s="36">
        <f t="shared" si="98"/>
        <v>251.16000000000003</v>
      </c>
      <c r="M249" s="37">
        <v>1.34</v>
      </c>
      <c r="N249" s="35">
        <f t="shared" si="95"/>
        <v>209.04000000000002</v>
      </c>
      <c r="O249" s="38">
        <f t="shared" si="96"/>
        <v>0.27</v>
      </c>
      <c r="P249" s="39">
        <f t="shared" si="97"/>
        <v>42.120000000000005</v>
      </c>
      <c r="Q249" s="57">
        <v>251.16</v>
      </c>
      <c r="R249" s="35" t="s">
        <v>27</v>
      </c>
      <c r="S249" s="35">
        <v>0.1</v>
      </c>
      <c r="T249" s="35">
        <f t="shared" si="87"/>
        <v>15.600000000000001</v>
      </c>
      <c r="U249" s="53"/>
      <c r="V249" s="47"/>
      <c r="W249" s="48"/>
      <c r="X249" s="48"/>
      <c r="Y249" s="48"/>
      <c r="Z249" s="48"/>
    </row>
    <row r="250" spans="1:26" s="1" customFormat="1" ht="33" hidden="1" customHeight="1">
      <c r="A250" s="22" t="s">
        <v>125</v>
      </c>
      <c r="B250" s="23">
        <v>43376</v>
      </c>
      <c r="C250" s="24">
        <v>234695</v>
      </c>
      <c r="D250" s="24">
        <v>4926</v>
      </c>
      <c r="E250" s="25" t="s">
        <v>24</v>
      </c>
      <c r="F250" s="26" t="s">
        <v>127</v>
      </c>
      <c r="G250" s="23">
        <v>43451</v>
      </c>
      <c r="H250" s="23">
        <v>43473</v>
      </c>
      <c r="I250" s="24" t="s">
        <v>26</v>
      </c>
      <c r="J250" s="216">
        <v>441</v>
      </c>
      <c r="K250" s="35">
        <v>1.9</v>
      </c>
      <c r="L250" s="36">
        <f t="shared" si="98"/>
        <v>837.9</v>
      </c>
      <c r="M250" s="37">
        <v>1.67</v>
      </c>
      <c r="N250" s="35">
        <f t="shared" si="95"/>
        <v>736.46999999999991</v>
      </c>
      <c r="O250" s="38">
        <f t="shared" si="96"/>
        <v>0.22999999999999998</v>
      </c>
      <c r="P250" s="39">
        <f t="shared" si="97"/>
        <v>101.42999999999999</v>
      </c>
      <c r="Q250" s="57">
        <v>837.9</v>
      </c>
      <c r="R250" s="35" t="s">
        <v>27</v>
      </c>
      <c r="S250" s="35">
        <v>0.1</v>
      </c>
      <c r="T250" s="35">
        <f t="shared" si="87"/>
        <v>44.1</v>
      </c>
      <c r="U250" s="53"/>
      <c r="V250" s="47"/>
      <c r="W250" s="48"/>
      <c r="X250" s="48"/>
      <c r="Y250" s="48"/>
      <c r="Z250" s="48"/>
    </row>
    <row r="251" spans="1:26" s="1" customFormat="1" ht="33" hidden="1" customHeight="1">
      <c r="A251" s="22" t="s">
        <v>125</v>
      </c>
      <c r="B251" s="23">
        <v>43376</v>
      </c>
      <c r="C251" s="24">
        <v>234704</v>
      </c>
      <c r="D251" s="24">
        <v>4926</v>
      </c>
      <c r="E251" s="25" t="s">
        <v>24</v>
      </c>
      <c r="F251" s="26" t="s">
        <v>127</v>
      </c>
      <c r="G251" s="23">
        <v>43451</v>
      </c>
      <c r="H251" s="23">
        <v>43473</v>
      </c>
      <c r="I251" s="24" t="s">
        <v>26</v>
      </c>
      <c r="J251" s="216">
        <v>495</v>
      </c>
      <c r="K251" s="35">
        <v>1.9</v>
      </c>
      <c r="L251" s="36">
        <f t="shared" si="98"/>
        <v>940.5</v>
      </c>
      <c r="M251" s="37">
        <v>1.67</v>
      </c>
      <c r="N251" s="35">
        <f t="shared" si="95"/>
        <v>826.65</v>
      </c>
      <c r="O251" s="38">
        <f t="shared" si="96"/>
        <v>0.22999999999999998</v>
      </c>
      <c r="P251" s="39">
        <f t="shared" si="97"/>
        <v>113.85</v>
      </c>
      <c r="Q251" s="57">
        <v>940.5</v>
      </c>
      <c r="R251" s="35" t="s">
        <v>27</v>
      </c>
      <c r="S251" s="35">
        <v>0.1</v>
      </c>
      <c r="T251" s="35">
        <f t="shared" si="87"/>
        <v>49.5</v>
      </c>
      <c r="U251" s="53"/>
      <c r="V251" s="47"/>
      <c r="W251" s="48"/>
      <c r="X251" s="48"/>
      <c r="Y251" s="48"/>
      <c r="Z251" s="48"/>
    </row>
    <row r="252" spans="1:26" s="1" customFormat="1" ht="33" hidden="1" customHeight="1">
      <c r="A252" s="22" t="s">
        <v>125</v>
      </c>
      <c r="B252" s="23">
        <v>43376</v>
      </c>
      <c r="C252" s="24">
        <v>234713</v>
      </c>
      <c r="D252" s="24">
        <v>4926</v>
      </c>
      <c r="E252" s="25" t="s">
        <v>24</v>
      </c>
      <c r="F252" s="26" t="s">
        <v>127</v>
      </c>
      <c r="G252" s="23">
        <v>43451</v>
      </c>
      <c r="H252" s="23">
        <v>43473</v>
      </c>
      <c r="I252" s="24" t="s">
        <v>26</v>
      </c>
      <c r="J252" s="216">
        <v>344</v>
      </c>
      <c r="K252" s="35">
        <v>1.9</v>
      </c>
      <c r="L252" s="36">
        <f t="shared" si="98"/>
        <v>653.6</v>
      </c>
      <c r="M252" s="37">
        <v>1.67</v>
      </c>
      <c r="N252" s="35">
        <f t="shared" si="95"/>
        <v>574.48</v>
      </c>
      <c r="O252" s="38">
        <f t="shared" si="96"/>
        <v>0.22999999999999998</v>
      </c>
      <c r="P252" s="39">
        <f t="shared" si="97"/>
        <v>79.11999999999999</v>
      </c>
      <c r="Q252" s="57">
        <v>653.6</v>
      </c>
      <c r="R252" s="35" t="s">
        <v>27</v>
      </c>
      <c r="S252" s="35">
        <v>0.1</v>
      </c>
      <c r="T252" s="35">
        <f t="shared" si="87"/>
        <v>34.4</v>
      </c>
      <c r="U252" s="53"/>
      <c r="V252" s="47"/>
      <c r="W252" s="48"/>
      <c r="X252" s="48"/>
      <c r="Y252" s="48"/>
      <c r="Z252" s="48"/>
    </row>
    <row r="253" spans="1:26" s="1" customFormat="1" ht="33" hidden="1" customHeight="1">
      <c r="A253" s="22" t="s">
        <v>125</v>
      </c>
      <c r="B253" s="23">
        <v>43376</v>
      </c>
      <c r="C253" s="24">
        <v>234722</v>
      </c>
      <c r="D253" s="24">
        <v>4927</v>
      </c>
      <c r="E253" s="25" t="s">
        <v>24</v>
      </c>
      <c r="F253" s="26" t="s">
        <v>128</v>
      </c>
      <c r="G253" s="23">
        <v>43451</v>
      </c>
      <c r="H253" s="23">
        <v>43473</v>
      </c>
      <c r="I253" s="24" t="s">
        <v>26</v>
      </c>
      <c r="J253" s="216">
        <v>441</v>
      </c>
      <c r="K253" s="35">
        <v>1.9</v>
      </c>
      <c r="L253" s="36">
        <f t="shared" si="98"/>
        <v>837.9</v>
      </c>
      <c r="M253" s="37">
        <v>1.67</v>
      </c>
      <c r="N253" s="35">
        <f t="shared" si="95"/>
        <v>736.46999999999991</v>
      </c>
      <c r="O253" s="38">
        <f t="shared" si="96"/>
        <v>0.22999999999999998</v>
      </c>
      <c r="P253" s="39">
        <f t="shared" si="97"/>
        <v>101.42999999999999</v>
      </c>
      <c r="Q253" s="57">
        <v>837.9</v>
      </c>
      <c r="R253" s="35" t="s">
        <v>27</v>
      </c>
      <c r="S253" s="35">
        <v>0.1</v>
      </c>
      <c r="T253" s="35">
        <f t="shared" si="87"/>
        <v>44.1</v>
      </c>
      <c r="U253" s="53"/>
      <c r="V253" s="47"/>
      <c r="W253" s="48"/>
      <c r="X253" s="48"/>
      <c r="Y253" s="48"/>
      <c r="Z253" s="48"/>
    </row>
    <row r="254" spans="1:26" s="1" customFormat="1" ht="33" hidden="1" customHeight="1">
      <c r="A254" s="22" t="s">
        <v>125</v>
      </c>
      <c r="B254" s="23">
        <v>43376</v>
      </c>
      <c r="C254" s="24">
        <v>234731</v>
      </c>
      <c r="D254" s="24">
        <v>4927</v>
      </c>
      <c r="E254" s="25" t="s">
        <v>24</v>
      </c>
      <c r="F254" s="26" t="s">
        <v>128</v>
      </c>
      <c r="G254" s="23">
        <v>43451</v>
      </c>
      <c r="H254" s="23">
        <v>43473</v>
      </c>
      <c r="I254" s="24" t="s">
        <v>26</v>
      </c>
      <c r="J254" s="216">
        <v>495</v>
      </c>
      <c r="K254" s="35">
        <v>1.9</v>
      </c>
      <c r="L254" s="36">
        <f t="shared" si="98"/>
        <v>940.5</v>
      </c>
      <c r="M254" s="37">
        <v>1.67</v>
      </c>
      <c r="N254" s="35">
        <f t="shared" si="95"/>
        <v>826.65</v>
      </c>
      <c r="O254" s="38">
        <f t="shared" si="96"/>
        <v>0.22999999999999998</v>
      </c>
      <c r="P254" s="39">
        <f t="shared" si="97"/>
        <v>113.85</v>
      </c>
      <c r="Q254" s="57">
        <v>940.5</v>
      </c>
      <c r="R254" s="35" t="s">
        <v>27</v>
      </c>
      <c r="S254" s="35">
        <v>0.1</v>
      </c>
      <c r="T254" s="35">
        <f t="shared" si="87"/>
        <v>49.5</v>
      </c>
      <c r="U254" s="53"/>
      <c r="V254" s="47"/>
      <c r="W254" s="48"/>
      <c r="X254" s="48"/>
      <c r="Y254" s="48"/>
      <c r="Z254" s="48"/>
    </row>
    <row r="255" spans="1:26" s="1" customFormat="1" ht="33" hidden="1" customHeight="1">
      <c r="A255" s="22" t="s">
        <v>125</v>
      </c>
      <c r="B255" s="23">
        <v>43376</v>
      </c>
      <c r="C255" s="24">
        <v>234740</v>
      </c>
      <c r="D255" s="24">
        <v>4927</v>
      </c>
      <c r="E255" s="25" t="s">
        <v>24</v>
      </c>
      <c r="F255" s="26" t="s">
        <v>128</v>
      </c>
      <c r="G255" s="23">
        <v>43451</v>
      </c>
      <c r="H255" s="23">
        <v>43473</v>
      </c>
      <c r="I255" s="24" t="s">
        <v>26</v>
      </c>
      <c r="J255" s="216">
        <v>247</v>
      </c>
      <c r="K255" s="35">
        <v>1.9</v>
      </c>
      <c r="L255" s="36">
        <f t="shared" si="98"/>
        <v>469.29999999999995</v>
      </c>
      <c r="M255" s="37">
        <v>1.67</v>
      </c>
      <c r="N255" s="35">
        <f t="shared" si="95"/>
        <v>412.49</v>
      </c>
      <c r="O255" s="38">
        <f t="shared" si="96"/>
        <v>0.22999999999999998</v>
      </c>
      <c r="P255" s="39">
        <f t="shared" si="97"/>
        <v>56.809999999999995</v>
      </c>
      <c r="Q255" s="57">
        <v>469.3</v>
      </c>
      <c r="R255" s="35" t="s">
        <v>27</v>
      </c>
      <c r="S255" s="35">
        <v>0.1</v>
      </c>
      <c r="T255" s="35">
        <f t="shared" si="87"/>
        <v>24.700000000000003</v>
      </c>
      <c r="U255" s="53"/>
      <c r="V255" s="47"/>
      <c r="W255" s="48"/>
      <c r="X255" s="48"/>
      <c r="Y255" s="48"/>
      <c r="Z255" s="48"/>
    </row>
    <row r="256" spans="1:26" s="1" customFormat="1" ht="33" hidden="1" customHeight="1">
      <c r="A256" s="22" t="s">
        <v>125</v>
      </c>
      <c r="B256" s="23">
        <v>43376</v>
      </c>
      <c r="C256" s="24">
        <v>234750</v>
      </c>
      <c r="D256" s="24">
        <v>4928</v>
      </c>
      <c r="E256" s="25" t="s">
        <v>24</v>
      </c>
      <c r="F256" s="26" t="s">
        <v>129</v>
      </c>
      <c r="G256" s="23">
        <v>43451</v>
      </c>
      <c r="H256" s="23">
        <v>43473</v>
      </c>
      <c r="I256" s="24" t="s">
        <v>26</v>
      </c>
      <c r="J256" s="216">
        <v>245</v>
      </c>
      <c r="K256" s="35">
        <v>1.9</v>
      </c>
      <c r="L256" s="36">
        <f t="shared" si="98"/>
        <v>465.5</v>
      </c>
      <c r="M256" s="37">
        <v>1.67</v>
      </c>
      <c r="N256" s="35">
        <f t="shared" si="95"/>
        <v>409.15</v>
      </c>
      <c r="O256" s="38">
        <f t="shared" si="96"/>
        <v>0.22999999999999998</v>
      </c>
      <c r="P256" s="39">
        <f t="shared" si="97"/>
        <v>56.349999999999994</v>
      </c>
      <c r="Q256" s="57">
        <v>465.5</v>
      </c>
      <c r="R256" s="35" t="s">
        <v>27</v>
      </c>
      <c r="S256" s="35">
        <v>0.1</v>
      </c>
      <c r="T256" s="35">
        <f t="shared" si="87"/>
        <v>24.5</v>
      </c>
      <c r="U256" s="53"/>
      <c r="V256" s="47"/>
      <c r="W256" s="48"/>
      <c r="X256" s="48"/>
      <c r="Y256" s="48"/>
      <c r="Z256" s="48"/>
    </row>
    <row r="257" spans="1:26" s="1" customFormat="1" ht="33" hidden="1" customHeight="1">
      <c r="A257" s="22" t="s">
        <v>125</v>
      </c>
      <c r="B257" s="23">
        <v>43376</v>
      </c>
      <c r="C257" s="24">
        <v>234769</v>
      </c>
      <c r="D257" s="24">
        <v>4928</v>
      </c>
      <c r="E257" s="25" t="s">
        <v>24</v>
      </c>
      <c r="F257" s="26" t="s">
        <v>129</v>
      </c>
      <c r="G257" s="23">
        <v>43451</v>
      </c>
      <c r="H257" s="23">
        <v>43473</v>
      </c>
      <c r="I257" s="24" t="s">
        <v>26</v>
      </c>
      <c r="J257" s="216">
        <v>313</v>
      </c>
      <c r="K257" s="35">
        <v>1.9</v>
      </c>
      <c r="L257" s="36">
        <f t="shared" si="98"/>
        <v>594.69999999999993</v>
      </c>
      <c r="M257" s="37">
        <v>1.67</v>
      </c>
      <c r="N257" s="35">
        <f t="shared" si="95"/>
        <v>522.70999999999992</v>
      </c>
      <c r="O257" s="38">
        <f t="shared" si="96"/>
        <v>0.22999999999999998</v>
      </c>
      <c r="P257" s="39">
        <f t="shared" si="97"/>
        <v>71.989999999999995</v>
      </c>
      <c r="Q257" s="57">
        <v>594.70000000000005</v>
      </c>
      <c r="R257" s="35" t="s">
        <v>27</v>
      </c>
      <c r="S257" s="35">
        <v>0.1</v>
      </c>
      <c r="T257" s="35">
        <f t="shared" si="87"/>
        <v>31.3</v>
      </c>
      <c r="U257" s="53"/>
      <c r="V257" s="47"/>
      <c r="W257" s="48"/>
      <c r="X257" s="48"/>
      <c r="Y257" s="48"/>
      <c r="Z257" s="48"/>
    </row>
    <row r="258" spans="1:26" s="1" customFormat="1" ht="33" hidden="1" customHeight="1">
      <c r="A258" s="22" t="s">
        <v>125</v>
      </c>
      <c r="B258" s="23">
        <v>43376</v>
      </c>
      <c r="C258" s="24">
        <v>234778</v>
      </c>
      <c r="D258" s="24">
        <v>4928</v>
      </c>
      <c r="E258" s="25" t="s">
        <v>24</v>
      </c>
      <c r="F258" s="26" t="s">
        <v>129</v>
      </c>
      <c r="G258" s="23">
        <v>43451</v>
      </c>
      <c r="H258" s="23">
        <v>43473</v>
      </c>
      <c r="I258" s="24" t="s">
        <v>26</v>
      </c>
      <c r="J258" s="216">
        <v>83</v>
      </c>
      <c r="K258" s="35">
        <v>1.9</v>
      </c>
      <c r="L258" s="36">
        <f t="shared" si="98"/>
        <v>157.69999999999999</v>
      </c>
      <c r="M258" s="37">
        <v>1.67</v>
      </c>
      <c r="N258" s="35">
        <f t="shared" si="95"/>
        <v>138.60999999999999</v>
      </c>
      <c r="O258" s="38">
        <f t="shared" si="96"/>
        <v>0.22999999999999998</v>
      </c>
      <c r="P258" s="39">
        <f t="shared" si="97"/>
        <v>19.09</v>
      </c>
      <c r="Q258" s="57">
        <v>157.69999999999999</v>
      </c>
      <c r="R258" s="35" t="s">
        <v>27</v>
      </c>
      <c r="S258" s="35">
        <v>0.1</v>
      </c>
      <c r="T258" s="35">
        <f t="shared" si="87"/>
        <v>8.3000000000000007</v>
      </c>
      <c r="U258" s="53"/>
      <c r="V258" s="47"/>
      <c r="W258" s="48"/>
      <c r="X258" s="48"/>
      <c r="Y258" s="48"/>
      <c r="Z258" s="48"/>
    </row>
    <row r="259" spans="1:26" s="1" customFormat="1" ht="33" hidden="1" customHeight="1">
      <c r="A259" s="22" t="s">
        <v>130</v>
      </c>
      <c r="B259" s="23">
        <v>43376</v>
      </c>
      <c r="C259" s="24">
        <v>234787</v>
      </c>
      <c r="D259" s="24">
        <v>342</v>
      </c>
      <c r="E259" s="25" t="s">
        <v>24</v>
      </c>
      <c r="F259" s="26" t="s">
        <v>131</v>
      </c>
      <c r="G259" s="23">
        <v>43451</v>
      </c>
      <c r="H259" s="23">
        <v>43473</v>
      </c>
      <c r="I259" s="24" t="s">
        <v>26</v>
      </c>
      <c r="J259" s="216">
        <v>432</v>
      </c>
      <c r="K259" s="35">
        <v>2.0499999999999998</v>
      </c>
      <c r="L259" s="36">
        <f t="shared" si="98"/>
        <v>885.59999999999991</v>
      </c>
      <c r="M259" s="37">
        <v>1.52</v>
      </c>
      <c r="N259" s="35">
        <f t="shared" si="95"/>
        <v>656.64</v>
      </c>
      <c r="O259" s="38">
        <f t="shared" si="96"/>
        <v>0.5299999999999998</v>
      </c>
      <c r="P259" s="39">
        <f t="shared" si="97"/>
        <v>228.95999999999992</v>
      </c>
      <c r="Q259" s="57">
        <v>885.6</v>
      </c>
      <c r="R259" s="35" t="s">
        <v>27</v>
      </c>
      <c r="S259" s="35">
        <v>0.1</v>
      </c>
      <c r="T259" s="35">
        <f t="shared" si="87"/>
        <v>43.2</v>
      </c>
      <c r="U259" s="53"/>
      <c r="V259" s="47"/>
      <c r="W259" s="48"/>
      <c r="X259" s="48"/>
      <c r="Y259" s="48"/>
      <c r="Z259" s="48"/>
    </row>
    <row r="260" spans="1:26" s="1" customFormat="1" ht="33" hidden="1" customHeight="1">
      <c r="A260" s="22" t="s">
        <v>130</v>
      </c>
      <c r="B260" s="23">
        <v>43376</v>
      </c>
      <c r="C260" s="24">
        <v>234796</v>
      </c>
      <c r="D260" s="24">
        <v>342</v>
      </c>
      <c r="E260" s="25" t="s">
        <v>24</v>
      </c>
      <c r="F260" s="26" t="s">
        <v>131</v>
      </c>
      <c r="G260" s="23">
        <v>43451</v>
      </c>
      <c r="H260" s="23">
        <v>43473</v>
      </c>
      <c r="I260" s="24" t="s">
        <v>26</v>
      </c>
      <c r="J260" s="216">
        <v>249</v>
      </c>
      <c r="K260" s="35">
        <v>2.0499999999999998</v>
      </c>
      <c r="L260" s="36">
        <f t="shared" si="98"/>
        <v>510.44999999999993</v>
      </c>
      <c r="M260" s="37">
        <v>1.52</v>
      </c>
      <c r="N260" s="35">
        <f t="shared" si="95"/>
        <v>378.48</v>
      </c>
      <c r="O260" s="38">
        <f t="shared" si="96"/>
        <v>0.5299999999999998</v>
      </c>
      <c r="P260" s="39">
        <f t="shared" si="97"/>
        <v>131.96999999999994</v>
      </c>
      <c r="Q260" s="57">
        <v>510.45</v>
      </c>
      <c r="R260" s="35" t="s">
        <v>27</v>
      </c>
      <c r="S260" s="35">
        <v>0.1</v>
      </c>
      <c r="T260" s="35">
        <f t="shared" si="87"/>
        <v>24.900000000000002</v>
      </c>
      <c r="U260" s="53"/>
      <c r="V260" s="47"/>
      <c r="W260" s="48"/>
      <c r="X260" s="48"/>
      <c r="Y260" s="48"/>
      <c r="Z260" s="48"/>
    </row>
    <row r="261" spans="1:26" s="1" customFormat="1" ht="33" hidden="1" customHeight="1">
      <c r="A261" s="22" t="s">
        <v>130</v>
      </c>
      <c r="B261" s="23">
        <v>43376</v>
      </c>
      <c r="C261" s="24">
        <v>234805</v>
      </c>
      <c r="D261" s="24">
        <v>342</v>
      </c>
      <c r="E261" s="25" t="s">
        <v>24</v>
      </c>
      <c r="F261" s="26" t="s">
        <v>131</v>
      </c>
      <c r="G261" s="23">
        <v>43451</v>
      </c>
      <c r="H261" s="23">
        <v>43473</v>
      </c>
      <c r="I261" s="24" t="s">
        <v>26</v>
      </c>
      <c r="J261" s="216">
        <v>169</v>
      </c>
      <c r="K261" s="35">
        <v>2.0499999999999998</v>
      </c>
      <c r="L261" s="36">
        <f t="shared" si="98"/>
        <v>346.45</v>
      </c>
      <c r="M261" s="37">
        <v>1.52</v>
      </c>
      <c r="N261" s="35">
        <f t="shared" si="95"/>
        <v>256.88</v>
      </c>
      <c r="O261" s="38">
        <f t="shared" si="96"/>
        <v>0.5299999999999998</v>
      </c>
      <c r="P261" s="39">
        <f t="shared" si="97"/>
        <v>89.569999999999965</v>
      </c>
      <c r="Q261" s="57">
        <v>346.45</v>
      </c>
      <c r="R261" s="35" t="s">
        <v>27</v>
      </c>
      <c r="S261" s="35">
        <v>0.1</v>
      </c>
      <c r="T261" s="35">
        <f t="shared" si="87"/>
        <v>16.900000000000002</v>
      </c>
      <c r="U261" s="53"/>
      <c r="V261" s="47"/>
      <c r="W261" s="48"/>
      <c r="X261" s="48"/>
      <c r="Y261" s="48"/>
      <c r="Z261" s="48"/>
    </row>
    <row r="262" spans="1:26" s="1" customFormat="1" ht="33" hidden="1" customHeight="1">
      <c r="A262" s="22" t="s">
        <v>130</v>
      </c>
      <c r="B262" s="23">
        <v>43376</v>
      </c>
      <c r="C262" s="24">
        <v>234814</v>
      </c>
      <c r="D262" s="24">
        <v>4930</v>
      </c>
      <c r="E262" s="25" t="s">
        <v>24</v>
      </c>
      <c r="F262" s="26" t="s">
        <v>132</v>
      </c>
      <c r="G262" s="23">
        <v>43451</v>
      </c>
      <c r="H262" s="23">
        <v>43473</v>
      </c>
      <c r="I262" s="24" t="s">
        <v>26</v>
      </c>
      <c r="J262" s="216">
        <v>1152</v>
      </c>
      <c r="K262" s="35">
        <v>1.95</v>
      </c>
      <c r="L262" s="36">
        <f t="shared" si="98"/>
        <v>2246.4</v>
      </c>
      <c r="M262" s="37">
        <v>1.45</v>
      </c>
      <c r="N262" s="35">
        <f t="shared" si="95"/>
        <v>1670.3999999999999</v>
      </c>
      <c r="O262" s="38">
        <f t="shared" si="96"/>
        <v>0.5</v>
      </c>
      <c r="P262" s="39">
        <f t="shared" si="97"/>
        <v>576</v>
      </c>
      <c r="Q262" s="57">
        <v>2246.4</v>
      </c>
      <c r="R262" s="35" t="s">
        <v>27</v>
      </c>
      <c r="S262" s="35">
        <v>0.1</v>
      </c>
      <c r="T262" s="35">
        <f t="shared" si="87"/>
        <v>115.2</v>
      </c>
      <c r="U262" s="53"/>
      <c r="V262" s="47"/>
      <c r="W262" s="48"/>
      <c r="X262" s="48"/>
      <c r="Y262" s="48"/>
      <c r="Z262" s="48"/>
    </row>
    <row r="263" spans="1:26" s="1" customFormat="1" ht="33" hidden="1" customHeight="1">
      <c r="A263" s="22" t="s">
        <v>130</v>
      </c>
      <c r="B263" s="23">
        <v>43376</v>
      </c>
      <c r="C263" s="24">
        <v>234823</v>
      </c>
      <c r="D263" s="24">
        <v>4930</v>
      </c>
      <c r="E263" s="25" t="s">
        <v>24</v>
      </c>
      <c r="F263" s="26" t="s">
        <v>132</v>
      </c>
      <c r="G263" s="23">
        <v>43451</v>
      </c>
      <c r="H263" s="23">
        <v>43473</v>
      </c>
      <c r="I263" s="24" t="s">
        <v>26</v>
      </c>
      <c r="J263" s="216">
        <v>600</v>
      </c>
      <c r="K263" s="35">
        <v>1.95</v>
      </c>
      <c r="L263" s="36">
        <f t="shared" si="98"/>
        <v>1170</v>
      </c>
      <c r="M263" s="37">
        <v>1.45</v>
      </c>
      <c r="N263" s="35">
        <f t="shared" si="95"/>
        <v>870</v>
      </c>
      <c r="O263" s="38">
        <f t="shared" si="96"/>
        <v>0.5</v>
      </c>
      <c r="P263" s="39">
        <f t="shared" si="97"/>
        <v>300</v>
      </c>
      <c r="Q263" s="57">
        <v>1170</v>
      </c>
      <c r="R263" s="35" t="s">
        <v>27</v>
      </c>
      <c r="S263" s="35">
        <v>0.1</v>
      </c>
      <c r="T263" s="35">
        <f t="shared" ref="T263:T326" si="100">+S263*J263</f>
        <v>60</v>
      </c>
      <c r="U263" s="53"/>
      <c r="V263" s="47"/>
      <c r="W263" s="48"/>
      <c r="X263" s="48"/>
      <c r="Y263" s="48"/>
      <c r="Z263" s="48"/>
    </row>
    <row r="264" spans="1:26" s="1" customFormat="1" ht="33" hidden="1" customHeight="1">
      <c r="A264" s="22" t="s">
        <v>130</v>
      </c>
      <c r="B264" s="23">
        <v>43376</v>
      </c>
      <c r="C264" s="24">
        <v>234832</v>
      </c>
      <c r="D264" s="24">
        <v>4930</v>
      </c>
      <c r="E264" s="25" t="s">
        <v>24</v>
      </c>
      <c r="F264" s="26" t="s">
        <v>132</v>
      </c>
      <c r="G264" s="23">
        <v>43451</v>
      </c>
      <c r="H264" s="23">
        <v>43473</v>
      </c>
      <c r="I264" s="24" t="s">
        <v>26</v>
      </c>
      <c r="J264" s="216">
        <v>434</v>
      </c>
      <c r="K264" s="35">
        <v>1.95</v>
      </c>
      <c r="L264" s="36">
        <f t="shared" si="98"/>
        <v>846.3</v>
      </c>
      <c r="M264" s="37">
        <v>1.45</v>
      </c>
      <c r="N264" s="35">
        <f t="shared" si="95"/>
        <v>629.29999999999995</v>
      </c>
      <c r="O264" s="38">
        <f t="shared" si="96"/>
        <v>0.5</v>
      </c>
      <c r="P264" s="39">
        <f t="shared" si="97"/>
        <v>217</v>
      </c>
      <c r="Q264" s="57">
        <v>846.3</v>
      </c>
      <c r="R264" s="35" t="s">
        <v>27</v>
      </c>
      <c r="S264" s="35">
        <v>0.1</v>
      </c>
      <c r="T264" s="35">
        <f t="shared" si="100"/>
        <v>43.400000000000006</v>
      </c>
      <c r="U264" s="53"/>
      <c r="V264" s="47"/>
      <c r="W264" s="48"/>
      <c r="X264" s="48"/>
      <c r="Y264" s="48"/>
      <c r="Z264" s="48"/>
    </row>
    <row r="265" spans="1:26" s="1" customFormat="1" ht="33" hidden="1" customHeight="1">
      <c r="A265" s="22" t="s">
        <v>130</v>
      </c>
      <c r="B265" s="23">
        <v>43376</v>
      </c>
      <c r="C265" s="24">
        <v>234841</v>
      </c>
      <c r="D265" s="24">
        <v>4931</v>
      </c>
      <c r="E265" s="25" t="s">
        <v>24</v>
      </c>
      <c r="F265" s="26" t="s">
        <v>133</v>
      </c>
      <c r="G265" s="23">
        <v>43451</v>
      </c>
      <c r="H265" s="23">
        <v>43473</v>
      </c>
      <c r="I265" s="24" t="s">
        <v>26</v>
      </c>
      <c r="J265" s="216">
        <v>756</v>
      </c>
      <c r="K265" s="35">
        <v>2</v>
      </c>
      <c r="L265" s="36">
        <f t="shared" si="98"/>
        <v>1512</v>
      </c>
      <c r="M265" s="37">
        <v>1.48</v>
      </c>
      <c r="N265" s="35">
        <f t="shared" ref="N265:N274" si="101">+M265*J265</f>
        <v>1118.8799999999999</v>
      </c>
      <c r="O265" s="38">
        <f t="shared" ref="O265:O274" si="102">+K265-M265</f>
        <v>0.52</v>
      </c>
      <c r="P265" s="39">
        <f t="shared" ref="P265:P274" si="103">+O265*J265</f>
        <v>393.12</v>
      </c>
      <c r="Q265" s="57">
        <v>1512</v>
      </c>
      <c r="R265" s="35" t="s">
        <v>27</v>
      </c>
      <c r="S265" s="35">
        <v>0.1</v>
      </c>
      <c r="T265" s="35">
        <f t="shared" si="100"/>
        <v>75.600000000000009</v>
      </c>
      <c r="U265" s="53"/>
      <c r="V265" s="47"/>
      <c r="W265" s="48"/>
      <c r="X265" s="48"/>
      <c r="Y265" s="48"/>
      <c r="Z265" s="48"/>
    </row>
    <row r="266" spans="1:26" s="1" customFormat="1" ht="33" hidden="1" customHeight="1">
      <c r="A266" s="22" t="s">
        <v>130</v>
      </c>
      <c r="B266" s="23">
        <v>43376</v>
      </c>
      <c r="C266" s="24">
        <v>234850</v>
      </c>
      <c r="D266" s="24">
        <v>4931</v>
      </c>
      <c r="E266" s="25" t="s">
        <v>24</v>
      </c>
      <c r="F266" s="26" t="s">
        <v>133</v>
      </c>
      <c r="G266" s="23">
        <v>43451</v>
      </c>
      <c r="H266" s="23">
        <v>43473</v>
      </c>
      <c r="I266" s="24" t="s">
        <v>26</v>
      </c>
      <c r="J266" s="216">
        <v>432</v>
      </c>
      <c r="K266" s="35">
        <v>2</v>
      </c>
      <c r="L266" s="36">
        <f t="shared" ref="L266:L268" si="104">+K266*J266</f>
        <v>864</v>
      </c>
      <c r="M266" s="37">
        <v>1.48</v>
      </c>
      <c r="N266" s="35">
        <f t="shared" si="101"/>
        <v>639.36</v>
      </c>
      <c r="O266" s="38">
        <f t="shared" si="102"/>
        <v>0.52</v>
      </c>
      <c r="P266" s="39">
        <f t="shared" si="103"/>
        <v>224.64000000000001</v>
      </c>
      <c r="Q266" s="57">
        <v>864</v>
      </c>
      <c r="R266" s="35" t="s">
        <v>27</v>
      </c>
      <c r="S266" s="35">
        <v>0.1</v>
      </c>
      <c r="T266" s="35">
        <f t="shared" si="100"/>
        <v>43.2</v>
      </c>
      <c r="U266" s="53"/>
      <c r="V266" s="47"/>
      <c r="W266" s="48"/>
      <c r="X266" s="48"/>
      <c r="Y266" s="48"/>
      <c r="Z266" s="48"/>
    </row>
    <row r="267" spans="1:26" s="1" customFormat="1" ht="33" hidden="1" customHeight="1">
      <c r="A267" s="22" t="s">
        <v>130</v>
      </c>
      <c r="B267" s="23">
        <v>43376</v>
      </c>
      <c r="C267" s="24">
        <v>234860</v>
      </c>
      <c r="D267" s="24">
        <v>4931</v>
      </c>
      <c r="E267" s="25" t="s">
        <v>24</v>
      </c>
      <c r="F267" s="26" t="s">
        <v>133</v>
      </c>
      <c r="G267" s="23">
        <v>43451</v>
      </c>
      <c r="H267" s="23">
        <v>43473</v>
      </c>
      <c r="I267" s="24" t="s">
        <v>26</v>
      </c>
      <c r="J267" s="216">
        <v>295</v>
      </c>
      <c r="K267" s="35">
        <v>2</v>
      </c>
      <c r="L267" s="36">
        <f t="shared" si="104"/>
        <v>590</v>
      </c>
      <c r="M267" s="37">
        <v>1.48</v>
      </c>
      <c r="N267" s="35">
        <f t="shared" si="101"/>
        <v>436.6</v>
      </c>
      <c r="O267" s="38">
        <f t="shared" si="102"/>
        <v>0.52</v>
      </c>
      <c r="P267" s="39">
        <f t="shared" si="103"/>
        <v>153.4</v>
      </c>
      <c r="Q267" s="57">
        <v>590</v>
      </c>
      <c r="R267" s="35" t="s">
        <v>27</v>
      </c>
      <c r="S267" s="35">
        <v>0.1</v>
      </c>
      <c r="T267" s="35">
        <f t="shared" si="100"/>
        <v>29.5</v>
      </c>
      <c r="U267" s="53"/>
      <c r="V267" s="47"/>
      <c r="W267" s="48"/>
      <c r="X267" s="48"/>
      <c r="Y267" s="48"/>
      <c r="Z267" s="48"/>
    </row>
    <row r="268" spans="1:26" s="1" customFormat="1" ht="33" hidden="1" customHeight="1">
      <c r="A268" s="22" t="s">
        <v>119</v>
      </c>
      <c r="B268" s="23">
        <v>43376</v>
      </c>
      <c r="C268" s="24">
        <v>236730</v>
      </c>
      <c r="D268" s="24">
        <v>4921</v>
      </c>
      <c r="E268" s="25" t="s">
        <v>24</v>
      </c>
      <c r="F268" s="26" t="s">
        <v>121</v>
      </c>
      <c r="G268" s="23">
        <v>43451</v>
      </c>
      <c r="H268" s="23">
        <v>43473</v>
      </c>
      <c r="I268" s="24" t="s">
        <v>26</v>
      </c>
      <c r="J268" s="216">
        <v>335</v>
      </c>
      <c r="K268" s="35">
        <v>1.32</v>
      </c>
      <c r="L268" s="36">
        <f t="shared" si="104"/>
        <v>442.20000000000005</v>
      </c>
      <c r="M268" s="37">
        <v>1.1100000000000001</v>
      </c>
      <c r="N268" s="35">
        <f t="shared" si="101"/>
        <v>371.85</v>
      </c>
      <c r="O268" s="38">
        <f t="shared" si="102"/>
        <v>0.20999999999999996</v>
      </c>
      <c r="P268" s="39">
        <f t="shared" si="103"/>
        <v>70.349999999999994</v>
      </c>
      <c r="Q268" s="57">
        <v>442.2</v>
      </c>
      <c r="R268" s="35" t="s">
        <v>27</v>
      </c>
      <c r="S268" s="35">
        <f>0.03+0.02</f>
        <v>0.05</v>
      </c>
      <c r="T268" s="35">
        <f t="shared" si="100"/>
        <v>16.75</v>
      </c>
      <c r="U268" s="53"/>
      <c r="V268" s="47"/>
      <c r="W268" s="48"/>
      <c r="X268" s="48"/>
      <c r="Y268" s="48"/>
      <c r="Z268" s="48"/>
    </row>
    <row r="269" spans="1:26" s="1" customFormat="1" ht="33" hidden="1" customHeight="1">
      <c r="A269" s="58" t="s">
        <v>134</v>
      </c>
      <c r="B269" s="59">
        <v>43383</v>
      </c>
      <c r="C269" s="24">
        <v>238664</v>
      </c>
      <c r="D269" s="60">
        <v>1604</v>
      </c>
      <c r="E269" s="61" t="s">
        <v>24</v>
      </c>
      <c r="F269" s="62" t="s">
        <v>107</v>
      </c>
      <c r="G269" s="59">
        <v>43472</v>
      </c>
      <c r="H269" s="59">
        <v>43495</v>
      </c>
      <c r="I269" s="60" t="s">
        <v>26</v>
      </c>
      <c r="J269" s="220">
        <v>2189</v>
      </c>
      <c r="K269" s="45">
        <v>1.27</v>
      </c>
      <c r="L269" s="84">
        <f t="shared" ref="L269:L274" si="105">+K269*J269</f>
        <v>2780.03</v>
      </c>
      <c r="M269" s="85">
        <v>1.1000000000000001</v>
      </c>
      <c r="N269" s="45">
        <f t="shared" si="101"/>
        <v>2407.9</v>
      </c>
      <c r="O269" s="52">
        <f t="shared" si="102"/>
        <v>0.16999999999999993</v>
      </c>
      <c r="P269" s="86">
        <f t="shared" si="103"/>
        <v>372.12999999999982</v>
      </c>
      <c r="Q269" s="92">
        <v>2780.03</v>
      </c>
      <c r="R269" s="45" t="s">
        <v>27</v>
      </c>
      <c r="S269" s="45">
        <f t="shared" ref="S269:S274" si="106">0.03+0.02</f>
        <v>0.05</v>
      </c>
      <c r="T269" s="45">
        <f t="shared" si="100"/>
        <v>109.45</v>
      </c>
      <c r="U269" s="110"/>
      <c r="V269" s="47"/>
      <c r="W269" s="48"/>
      <c r="X269" s="48"/>
      <c r="Y269" s="48"/>
      <c r="Z269" s="48"/>
    </row>
    <row r="270" spans="1:26" s="1" customFormat="1" ht="33" hidden="1" customHeight="1">
      <c r="A270" s="58" t="s">
        <v>134</v>
      </c>
      <c r="B270" s="59">
        <v>43383</v>
      </c>
      <c r="C270" s="24">
        <v>238682</v>
      </c>
      <c r="D270" s="60">
        <v>1605</v>
      </c>
      <c r="E270" s="61" t="s">
        <v>24</v>
      </c>
      <c r="F270" s="62" t="s">
        <v>108</v>
      </c>
      <c r="G270" s="59">
        <v>43472</v>
      </c>
      <c r="H270" s="59">
        <v>43495</v>
      </c>
      <c r="I270" s="60" t="s">
        <v>26</v>
      </c>
      <c r="J270" s="220">
        <v>2274</v>
      </c>
      <c r="K270" s="45">
        <v>1.32</v>
      </c>
      <c r="L270" s="84">
        <f t="shared" si="105"/>
        <v>3001.6800000000003</v>
      </c>
      <c r="M270" s="85">
        <v>1.1499999999999999</v>
      </c>
      <c r="N270" s="45">
        <f t="shared" si="101"/>
        <v>2615.1</v>
      </c>
      <c r="O270" s="52">
        <f t="shared" si="102"/>
        <v>0.17000000000000015</v>
      </c>
      <c r="P270" s="86">
        <f t="shared" si="103"/>
        <v>386.58000000000033</v>
      </c>
      <c r="Q270" s="92">
        <v>3001.68</v>
      </c>
      <c r="R270" s="45" t="s">
        <v>27</v>
      </c>
      <c r="S270" s="45">
        <f t="shared" si="106"/>
        <v>0.05</v>
      </c>
      <c r="T270" s="45">
        <f t="shared" si="100"/>
        <v>113.7</v>
      </c>
      <c r="U270" s="110"/>
      <c r="V270" s="47"/>
      <c r="W270" s="48"/>
      <c r="X270" s="48"/>
      <c r="Y270" s="48"/>
      <c r="Z270" s="48"/>
    </row>
    <row r="271" spans="1:26" s="1" customFormat="1" ht="33" hidden="1" customHeight="1">
      <c r="A271" s="58" t="s">
        <v>134</v>
      </c>
      <c r="B271" s="59">
        <v>43383</v>
      </c>
      <c r="C271" s="24">
        <v>238700</v>
      </c>
      <c r="D271" s="60">
        <v>1603</v>
      </c>
      <c r="E271" s="61" t="s">
        <v>24</v>
      </c>
      <c r="F271" s="62" t="s">
        <v>25</v>
      </c>
      <c r="G271" s="59">
        <v>43472</v>
      </c>
      <c r="H271" s="59">
        <v>43495</v>
      </c>
      <c r="I271" s="60" t="s">
        <v>26</v>
      </c>
      <c r="J271" s="220">
        <v>3256</v>
      </c>
      <c r="K271" s="45">
        <v>1.36</v>
      </c>
      <c r="L271" s="84">
        <f t="shared" si="105"/>
        <v>4428.1600000000008</v>
      </c>
      <c r="M271" s="85">
        <v>1.19</v>
      </c>
      <c r="N271" s="45">
        <f t="shared" si="101"/>
        <v>3874.64</v>
      </c>
      <c r="O271" s="52">
        <f t="shared" si="102"/>
        <v>0.17000000000000015</v>
      </c>
      <c r="P271" s="86">
        <f t="shared" si="103"/>
        <v>553.52000000000044</v>
      </c>
      <c r="Q271" s="92">
        <v>4428.16</v>
      </c>
      <c r="R271" s="45" t="s">
        <v>27</v>
      </c>
      <c r="S271" s="45">
        <f t="shared" si="106"/>
        <v>0.05</v>
      </c>
      <c r="T271" s="45">
        <f t="shared" si="100"/>
        <v>162.80000000000001</v>
      </c>
      <c r="U271" s="110"/>
      <c r="V271" s="47"/>
      <c r="W271" s="48"/>
      <c r="X271" s="48"/>
      <c r="Y271" s="48"/>
      <c r="Z271" s="48"/>
    </row>
    <row r="272" spans="1:26" s="1" customFormat="1" ht="33" hidden="1" customHeight="1">
      <c r="A272" s="63" t="s">
        <v>134</v>
      </c>
      <c r="B272" s="64">
        <v>43383</v>
      </c>
      <c r="C272" s="75">
        <v>238729</v>
      </c>
      <c r="D272" s="65">
        <v>1604</v>
      </c>
      <c r="E272" s="66" t="s">
        <v>24</v>
      </c>
      <c r="F272" s="67" t="s">
        <v>107</v>
      </c>
      <c r="G272" s="64">
        <v>43472</v>
      </c>
      <c r="H272" s="64">
        <v>43495</v>
      </c>
      <c r="I272" s="65" t="s">
        <v>26</v>
      </c>
      <c r="J272" s="221">
        <v>910</v>
      </c>
      <c r="K272" s="88">
        <v>1.27</v>
      </c>
      <c r="L272" s="89">
        <f t="shared" si="105"/>
        <v>1155.7</v>
      </c>
      <c r="M272" s="90">
        <v>1.1000000000000001</v>
      </c>
      <c r="N272" s="88">
        <f t="shared" si="101"/>
        <v>1001.0000000000001</v>
      </c>
      <c r="O272" s="91">
        <f t="shared" si="102"/>
        <v>0.16999999999999993</v>
      </c>
      <c r="P272" s="92">
        <f t="shared" si="103"/>
        <v>154.69999999999993</v>
      </c>
      <c r="Q272" s="92">
        <v>1155.7</v>
      </c>
      <c r="R272" s="88" t="s">
        <v>27</v>
      </c>
      <c r="S272" s="88">
        <f t="shared" si="106"/>
        <v>0.05</v>
      </c>
      <c r="T272" s="88">
        <f t="shared" si="100"/>
        <v>45.5</v>
      </c>
      <c r="U272" s="111"/>
      <c r="V272" s="47"/>
      <c r="W272" s="48"/>
      <c r="X272" s="48"/>
      <c r="Y272" s="48"/>
      <c r="Z272" s="48"/>
    </row>
    <row r="273" spans="1:26" s="1" customFormat="1" ht="33" hidden="1" customHeight="1">
      <c r="A273" s="63" t="s">
        <v>134</v>
      </c>
      <c r="B273" s="64">
        <v>43383</v>
      </c>
      <c r="C273" s="75">
        <v>238747</v>
      </c>
      <c r="D273" s="65">
        <v>1605</v>
      </c>
      <c r="E273" s="66" t="s">
        <v>24</v>
      </c>
      <c r="F273" s="67" t="s">
        <v>108</v>
      </c>
      <c r="G273" s="64">
        <v>43472</v>
      </c>
      <c r="H273" s="64">
        <v>43495</v>
      </c>
      <c r="I273" s="65" t="s">
        <v>26</v>
      </c>
      <c r="J273" s="221">
        <v>1365</v>
      </c>
      <c r="K273" s="88">
        <v>1.32</v>
      </c>
      <c r="L273" s="89">
        <f t="shared" si="105"/>
        <v>1801.8000000000002</v>
      </c>
      <c r="M273" s="90">
        <v>1.1499999999999999</v>
      </c>
      <c r="N273" s="88">
        <f t="shared" si="101"/>
        <v>1569.7499999999998</v>
      </c>
      <c r="O273" s="91">
        <f t="shared" si="102"/>
        <v>0.17000000000000015</v>
      </c>
      <c r="P273" s="92">
        <f t="shared" si="103"/>
        <v>232.05000000000021</v>
      </c>
      <c r="Q273" s="92">
        <v>1801.8</v>
      </c>
      <c r="R273" s="88" t="s">
        <v>27</v>
      </c>
      <c r="S273" s="88">
        <f t="shared" si="106"/>
        <v>0.05</v>
      </c>
      <c r="T273" s="88">
        <f t="shared" si="100"/>
        <v>68.25</v>
      </c>
      <c r="U273" s="111"/>
      <c r="V273" s="47"/>
      <c r="W273" s="48"/>
      <c r="X273" s="48"/>
      <c r="Y273" s="48"/>
      <c r="Z273" s="48"/>
    </row>
    <row r="274" spans="1:26" s="1" customFormat="1" ht="33" hidden="1" customHeight="1">
      <c r="A274" s="63" t="s">
        <v>134</v>
      </c>
      <c r="B274" s="64">
        <v>43383</v>
      </c>
      <c r="C274" s="75">
        <v>238765</v>
      </c>
      <c r="D274" s="65">
        <v>1603</v>
      </c>
      <c r="E274" s="66" t="s">
        <v>24</v>
      </c>
      <c r="F274" s="67" t="s">
        <v>25</v>
      </c>
      <c r="G274" s="64">
        <v>43472</v>
      </c>
      <c r="H274" s="64">
        <v>43495</v>
      </c>
      <c r="I274" s="65" t="s">
        <v>26</v>
      </c>
      <c r="J274" s="221">
        <v>2228</v>
      </c>
      <c r="K274" s="88">
        <v>1.36</v>
      </c>
      <c r="L274" s="89">
        <f t="shared" si="105"/>
        <v>3030.0800000000004</v>
      </c>
      <c r="M274" s="90">
        <v>1.19</v>
      </c>
      <c r="N274" s="88">
        <f t="shared" si="101"/>
        <v>2651.3199999999997</v>
      </c>
      <c r="O274" s="91">
        <f t="shared" si="102"/>
        <v>0.17000000000000015</v>
      </c>
      <c r="P274" s="92">
        <f t="shared" si="103"/>
        <v>378.76000000000033</v>
      </c>
      <c r="Q274" s="92">
        <v>3030.08</v>
      </c>
      <c r="R274" s="88" t="s">
        <v>27</v>
      </c>
      <c r="S274" s="88">
        <f t="shared" si="106"/>
        <v>0.05</v>
      </c>
      <c r="T274" s="88">
        <f t="shared" si="100"/>
        <v>111.4</v>
      </c>
      <c r="U274" s="111"/>
      <c r="V274" s="47"/>
      <c r="W274" s="48"/>
      <c r="X274" s="48"/>
      <c r="Y274" s="48"/>
      <c r="Z274" s="48"/>
    </row>
    <row r="275" spans="1:26" s="1" customFormat="1" ht="33" hidden="1" customHeight="1">
      <c r="A275" s="58" t="s">
        <v>135</v>
      </c>
      <c r="B275" s="59">
        <v>43431</v>
      </c>
      <c r="C275" s="60">
        <v>259775</v>
      </c>
      <c r="D275" s="60">
        <v>5372</v>
      </c>
      <c r="E275" s="61" t="s">
        <v>24</v>
      </c>
      <c r="F275" s="62" t="s">
        <v>136</v>
      </c>
      <c r="G275" s="59">
        <v>43472</v>
      </c>
      <c r="H275" s="59">
        <v>43495</v>
      </c>
      <c r="I275" s="60" t="s">
        <v>26</v>
      </c>
      <c r="J275" s="220">
        <v>1911</v>
      </c>
      <c r="K275" s="45">
        <v>1.53</v>
      </c>
      <c r="L275" s="84">
        <f t="shared" ref="L275:L297" si="107">+K275*J275</f>
        <v>2923.83</v>
      </c>
      <c r="M275" s="85">
        <v>1.33</v>
      </c>
      <c r="N275" s="45">
        <f t="shared" ref="N275:N297" si="108">+M275*J275</f>
        <v>2541.63</v>
      </c>
      <c r="O275" s="52">
        <f t="shared" ref="O275:O297" si="109">+K275-M275</f>
        <v>0.19999999999999996</v>
      </c>
      <c r="P275" s="86">
        <f t="shared" ref="P275:P297" si="110">+O275*J275</f>
        <v>382.19999999999993</v>
      </c>
      <c r="Q275" s="223" t="s">
        <v>137</v>
      </c>
      <c r="R275" s="45" t="s">
        <v>27</v>
      </c>
      <c r="S275" s="45">
        <f>0.04+0.02</f>
        <v>0.06</v>
      </c>
      <c r="T275" s="45">
        <f t="shared" si="100"/>
        <v>114.66</v>
      </c>
      <c r="U275" s="110"/>
      <c r="V275" s="47"/>
      <c r="W275" s="48"/>
      <c r="X275" s="48"/>
      <c r="Y275" s="48"/>
      <c r="Z275" s="48"/>
    </row>
    <row r="276" spans="1:26" s="1" customFormat="1" ht="33" hidden="1" customHeight="1">
      <c r="A276" s="58" t="s">
        <v>135</v>
      </c>
      <c r="B276" s="59">
        <v>43431</v>
      </c>
      <c r="C276" s="60">
        <v>259784</v>
      </c>
      <c r="D276" s="60">
        <v>5372</v>
      </c>
      <c r="E276" s="61" t="s">
        <v>24</v>
      </c>
      <c r="F276" s="62" t="s">
        <v>136</v>
      </c>
      <c r="G276" s="59">
        <v>43472</v>
      </c>
      <c r="H276" s="59">
        <v>43495</v>
      </c>
      <c r="I276" s="60" t="s">
        <v>26</v>
      </c>
      <c r="J276" s="220">
        <v>1918</v>
      </c>
      <c r="K276" s="45">
        <v>1.53</v>
      </c>
      <c r="L276" s="84">
        <f t="shared" si="107"/>
        <v>2934.54</v>
      </c>
      <c r="M276" s="85">
        <v>1.33</v>
      </c>
      <c r="N276" s="45">
        <f t="shared" si="108"/>
        <v>2550.94</v>
      </c>
      <c r="O276" s="52">
        <f t="shared" si="109"/>
        <v>0.19999999999999996</v>
      </c>
      <c r="P276" s="86">
        <f t="shared" si="110"/>
        <v>383.59999999999991</v>
      </c>
      <c r="Q276" s="223" t="s">
        <v>138</v>
      </c>
      <c r="R276" s="45" t="s">
        <v>27</v>
      </c>
      <c r="S276" s="45">
        <f>0.04+0.02</f>
        <v>0.06</v>
      </c>
      <c r="T276" s="45">
        <f t="shared" si="100"/>
        <v>115.08</v>
      </c>
      <c r="U276" s="110"/>
      <c r="V276" s="47"/>
      <c r="W276" s="48"/>
      <c r="X276" s="48"/>
      <c r="Y276" s="48"/>
      <c r="Z276" s="48"/>
    </row>
    <row r="277" spans="1:26" s="1" customFormat="1" ht="33" hidden="1" customHeight="1">
      <c r="A277" s="58" t="s">
        <v>135</v>
      </c>
      <c r="B277" s="59">
        <v>43431</v>
      </c>
      <c r="C277" s="60">
        <v>259793</v>
      </c>
      <c r="D277" s="60">
        <v>5372</v>
      </c>
      <c r="E277" s="61" t="s">
        <v>24</v>
      </c>
      <c r="F277" s="62" t="s">
        <v>136</v>
      </c>
      <c r="G277" s="59">
        <v>43472</v>
      </c>
      <c r="H277" s="59">
        <v>43495</v>
      </c>
      <c r="I277" s="60" t="s">
        <v>26</v>
      </c>
      <c r="J277" s="220">
        <v>1324</v>
      </c>
      <c r="K277" s="45">
        <v>1.53</v>
      </c>
      <c r="L277" s="84">
        <f t="shared" si="107"/>
        <v>2025.72</v>
      </c>
      <c r="M277" s="85">
        <v>1.33</v>
      </c>
      <c r="N277" s="45">
        <f t="shared" si="108"/>
        <v>1760.92</v>
      </c>
      <c r="O277" s="52">
        <f t="shared" si="109"/>
        <v>0.19999999999999996</v>
      </c>
      <c r="P277" s="86">
        <f t="shared" si="110"/>
        <v>264.79999999999995</v>
      </c>
      <c r="Q277" s="223" t="s">
        <v>139</v>
      </c>
      <c r="R277" s="45" t="s">
        <v>27</v>
      </c>
      <c r="S277" s="45">
        <f>0.04+0.02</f>
        <v>0.06</v>
      </c>
      <c r="T277" s="45">
        <f t="shared" si="100"/>
        <v>79.44</v>
      </c>
      <c r="U277" s="110"/>
      <c r="V277" s="47"/>
      <c r="W277" s="48"/>
      <c r="X277" s="48"/>
      <c r="Y277" s="48"/>
      <c r="Z277" s="48"/>
    </row>
    <row r="278" spans="1:26" s="1" customFormat="1" ht="33" hidden="1" customHeight="1">
      <c r="A278" s="58" t="s">
        <v>135</v>
      </c>
      <c r="B278" s="59">
        <v>43431</v>
      </c>
      <c r="C278" s="60">
        <v>259802</v>
      </c>
      <c r="D278" s="60">
        <v>5373</v>
      </c>
      <c r="E278" s="61" t="s">
        <v>24</v>
      </c>
      <c r="F278" s="62" t="s">
        <v>140</v>
      </c>
      <c r="G278" s="59">
        <v>43472</v>
      </c>
      <c r="H278" s="59">
        <v>43495</v>
      </c>
      <c r="I278" s="60" t="s">
        <v>26</v>
      </c>
      <c r="J278" s="220">
        <v>1764</v>
      </c>
      <c r="K278" s="45">
        <v>1.39</v>
      </c>
      <c r="L278" s="84">
        <f t="shared" si="107"/>
        <v>2451.96</v>
      </c>
      <c r="M278" s="85">
        <v>1.22</v>
      </c>
      <c r="N278" s="45">
        <f t="shared" si="108"/>
        <v>2152.08</v>
      </c>
      <c r="O278" s="52">
        <f t="shared" si="109"/>
        <v>0.16999999999999993</v>
      </c>
      <c r="P278" s="86">
        <f t="shared" si="110"/>
        <v>299.87999999999988</v>
      </c>
      <c r="Q278" s="223" t="s">
        <v>141</v>
      </c>
      <c r="R278" s="45" t="s">
        <v>27</v>
      </c>
      <c r="S278" s="45">
        <f>0.03+0.02</f>
        <v>0.05</v>
      </c>
      <c r="T278" s="45">
        <f t="shared" si="100"/>
        <v>88.2</v>
      </c>
      <c r="U278" s="110"/>
      <c r="V278" s="47"/>
      <c r="W278" s="48"/>
      <c r="X278" s="48"/>
      <c r="Y278" s="48"/>
      <c r="Z278" s="48"/>
    </row>
    <row r="279" spans="1:26" s="1" customFormat="1" ht="33" hidden="1" customHeight="1">
      <c r="A279" s="58" t="s">
        <v>135</v>
      </c>
      <c r="B279" s="59">
        <v>43431</v>
      </c>
      <c r="C279" s="60">
        <v>259811</v>
      </c>
      <c r="D279" s="60">
        <v>5373</v>
      </c>
      <c r="E279" s="61" t="s">
        <v>24</v>
      </c>
      <c r="F279" s="62" t="s">
        <v>140</v>
      </c>
      <c r="G279" s="59">
        <v>43472</v>
      </c>
      <c r="H279" s="59">
        <v>43495</v>
      </c>
      <c r="I279" s="60" t="s">
        <v>26</v>
      </c>
      <c r="J279" s="220">
        <v>1785</v>
      </c>
      <c r="K279" s="45">
        <v>1.39</v>
      </c>
      <c r="L279" s="84">
        <f t="shared" si="107"/>
        <v>2481.1499999999996</v>
      </c>
      <c r="M279" s="85">
        <v>1.22</v>
      </c>
      <c r="N279" s="45">
        <f t="shared" si="108"/>
        <v>2177.6999999999998</v>
      </c>
      <c r="O279" s="52">
        <f t="shared" si="109"/>
        <v>0.16999999999999993</v>
      </c>
      <c r="P279" s="86">
        <f t="shared" si="110"/>
        <v>303.44999999999987</v>
      </c>
      <c r="Q279" s="223" t="s">
        <v>142</v>
      </c>
      <c r="R279" s="45" t="s">
        <v>27</v>
      </c>
      <c r="S279" s="45">
        <f>0.03+0.02</f>
        <v>0.05</v>
      </c>
      <c r="T279" s="45">
        <f t="shared" si="100"/>
        <v>89.25</v>
      </c>
      <c r="U279" s="110"/>
      <c r="V279" s="47"/>
      <c r="W279" s="48"/>
      <c r="X279" s="48"/>
      <c r="Y279" s="48"/>
      <c r="Z279" s="48"/>
    </row>
    <row r="280" spans="1:26" s="1" customFormat="1" ht="33" hidden="1" customHeight="1">
      <c r="A280" s="63" t="s">
        <v>135</v>
      </c>
      <c r="B280" s="64">
        <v>43431</v>
      </c>
      <c r="C280" s="65">
        <v>259820</v>
      </c>
      <c r="D280" s="65">
        <v>5373</v>
      </c>
      <c r="E280" s="66" t="s">
        <v>24</v>
      </c>
      <c r="F280" s="67" t="s">
        <v>140</v>
      </c>
      <c r="G280" s="64">
        <v>43472</v>
      </c>
      <c r="H280" s="64">
        <v>43495</v>
      </c>
      <c r="I280" s="65" t="s">
        <v>26</v>
      </c>
      <c r="J280" s="221">
        <v>1228</v>
      </c>
      <c r="K280" s="88">
        <v>1.39</v>
      </c>
      <c r="L280" s="89">
        <f t="shared" si="107"/>
        <v>1706.9199999999998</v>
      </c>
      <c r="M280" s="90">
        <v>1.22</v>
      </c>
      <c r="N280" s="88">
        <f t="shared" si="108"/>
        <v>1498.1599999999999</v>
      </c>
      <c r="O280" s="91">
        <f t="shared" si="109"/>
        <v>0.16999999999999993</v>
      </c>
      <c r="P280" s="92">
        <f t="shared" si="110"/>
        <v>208.75999999999991</v>
      </c>
      <c r="Q280" s="92">
        <v>1706.92</v>
      </c>
      <c r="R280" s="88" t="s">
        <v>27</v>
      </c>
      <c r="S280" s="88">
        <f>0.03+0.02</f>
        <v>0.05</v>
      </c>
      <c r="T280" s="88">
        <f t="shared" si="100"/>
        <v>61.400000000000006</v>
      </c>
      <c r="U280" s="111"/>
      <c r="V280" s="47"/>
      <c r="W280" s="48"/>
      <c r="X280" s="48"/>
      <c r="Y280" s="48"/>
      <c r="Z280" s="48"/>
    </row>
    <row r="281" spans="1:26" s="1" customFormat="1" ht="33" hidden="1" customHeight="1">
      <c r="A281" s="58" t="s">
        <v>135</v>
      </c>
      <c r="B281" s="59">
        <v>43431</v>
      </c>
      <c r="C281" s="60">
        <v>259903</v>
      </c>
      <c r="D281" s="60">
        <v>5374</v>
      </c>
      <c r="E281" s="61" t="s">
        <v>24</v>
      </c>
      <c r="F281" s="62" t="s">
        <v>143</v>
      </c>
      <c r="G281" s="59">
        <v>43472</v>
      </c>
      <c r="H281" s="59">
        <v>43495</v>
      </c>
      <c r="I281" s="60" t="s">
        <v>26</v>
      </c>
      <c r="J281" s="220">
        <v>1715</v>
      </c>
      <c r="K281" s="45">
        <v>1.39</v>
      </c>
      <c r="L281" s="84">
        <f t="shared" si="107"/>
        <v>2383.85</v>
      </c>
      <c r="M281" s="85">
        <v>1.22</v>
      </c>
      <c r="N281" s="45">
        <f t="shared" si="108"/>
        <v>2092.2999999999997</v>
      </c>
      <c r="O281" s="52">
        <f t="shared" si="109"/>
        <v>0.16999999999999993</v>
      </c>
      <c r="P281" s="86">
        <f t="shared" si="110"/>
        <v>291.5499999999999</v>
      </c>
      <c r="Q281" s="223" t="s">
        <v>144</v>
      </c>
      <c r="R281" s="45" t="s">
        <v>27</v>
      </c>
      <c r="S281" s="45">
        <f>0.03+0.02</f>
        <v>0.05</v>
      </c>
      <c r="T281" s="45">
        <f t="shared" si="100"/>
        <v>85.75</v>
      </c>
      <c r="U281" s="110"/>
      <c r="V281" s="47"/>
      <c r="W281" s="48"/>
      <c r="X281" s="48"/>
      <c r="Y281" s="48"/>
      <c r="Z281" s="48"/>
    </row>
    <row r="282" spans="1:26" s="1" customFormat="1" ht="33" hidden="1" customHeight="1">
      <c r="A282" s="58" t="s">
        <v>135</v>
      </c>
      <c r="B282" s="59">
        <v>43431</v>
      </c>
      <c r="C282" s="60">
        <v>259912</v>
      </c>
      <c r="D282" s="60">
        <v>5374</v>
      </c>
      <c r="E282" s="61" t="s">
        <v>24</v>
      </c>
      <c r="F282" s="62" t="s">
        <v>143</v>
      </c>
      <c r="G282" s="59">
        <v>43472</v>
      </c>
      <c r="H282" s="59">
        <v>43495</v>
      </c>
      <c r="I282" s="60" t="s">
        <v>26</v>
      </c>
      <c r="J282" s="220">
        <v>1695</v>
      </c>
      <c r="K282" s="45">
        <v>1.39</v>
      </c>
      <c r="L282" s="84">
        <f t="shared" si="107"/>
        <v>2356.0499999999997</v>
      </c>
      <c r="M282" s="85">
        <v>1.22</v>
      </c>
      <c r="N282" s="45">
        <f t="shared" si="108"/>
        <v>2067.9</v>
      </c>
      <c r="O282" s="52">
        <f t="shared" si="109"/>
        <v>0.16999999999999993</v>
      </c>
      <c r="P282" s="86">
        <f t="shared" si="110"/>
        <v>288.14999999999986</v>
      </c>
      <c r="Q282" s="223" t="s">
        <v>145</v>
      </c>
      <c r="R282" s="45" t="s">
        <v>27</v>
      </c>
      <c r="S282" s="45">
        <f>0.03+0.02</f>
        <v>0.05</v>
      </c>
      <c r="T282" s="45">
        <f t="shared" si="100"/>
        <v>84.75</v>
      </c>
      <c r="U282" s="110"/>
      <c r="V282" s="47"/>
      <c r="W282" s="48"/>
      <c r="X282" s="48"/>
      <c r="Y282" s="48"/>
      <c r="Z282" s="48"/>
    </row>
    <row r="283" spans="1:26" s="1" customFormat="1" ht="33" hidden="1" customHeight="1">
      <c r="A283" s="58" t="s">
        <v>135</v>
      </c>
      <c r="B283" s="59">
        <v>43431</v>
      </c>
      <c r="C283" s="60">
        <v>259986</v>
      </c>
      <c r="D283" s="60">
        <v>5375</v>
      </c>
      <c r="E283" s="61" t="s">
        <v>24</v>
      </c>
      <c r="F283" s="62" t="s">
        <v>146</v>
      </c>
      <c r="G283" s="59">
        <v>43472</v>
      </c>
      <c r="H283" s="59">
        <v>43495</v>
      </c>
      <c r="I283" s="60" t="s">
        <v>26</v>
      </c>
      <c r="J283" s="220">
        <v>931</v>
      </c>
      <c r="K283" s="45">
        <v>1.53</v>
      </c>
      <c r="L283" s="84">
        <f t="shared" si="107"/>
        <v>1424.43</v>
      </c>
      <c r="M283" s="85">
        <v>1.33</v>
      </c>
      <c r="N283" s="45">
        <f t="shared" si="108"/>
        <v>1238.23</v>
      </c>
      <c r="O283" s="52">
        <f t="shared" si="109"/>
        <v>0.19999999999999996</v>
      </c>
      <c r="P283" s="86">
        <f t="shared" si="110"/>
        <v>186.19999999999996</v>
      </c>
      <c r="Q283" s="89" t="s">
        <v>147</v>
      </c>
      <c r="R283" s="45" t="s">
        <v>27</v>
      </c>
      <c r="S283" s="45">
        <f>0.04+0.02</f>
        <v>0.06</v>
      </c>
      <c r="T283" s="45">
        <f t="shared" si="100"/>
        <v>55.86</v>
      </c>
      <c r="U283" s="110"/>
      <c r="V283" s="47"/>
      <c r="W283" s="48"/>
      <c r="X283" s="48"/>
      <c r="Y283" s="48"/>
      <c r="Z283" s="48"/>
    </row>
    <row r="284" spans="1:26" s="1" customFormat="1" ht="33" hidden="1" customHeight="1">
      <c r="A284" s="58" t="s">
        <v>135</v>
      </c>
      <c r="B284" s="59">
        <v>43431</v>
      </c>
      <c r="C284" s="60">
        <v>259995</v>
      </c>
      <c r="D284" s="60">
        <v>5375</v>
      </c>
      <c r="E284" s="61" t="s">
        <v>24</v>
      </c>
      <c r="F284" s="62" t="s">
        <v>146</v>
      </c>
      <c r="G284" s="59">
        <v>43472</v>
      </c>
      <c r="H284" s="59">
        <v>43495</v>
      </c>
      <c r="I284" s="60" t="s">
        <v>26</v>
      </c>
      <c r="J284" s="220">
        <v>924</v>
      </c>
      <c r="K284" s="45">
        <v>1.53</v>
      </c>
      <c r="L284" s="84">
        <f t="shared" si="107"/>
        <v>1413.72</v>
      </c>
      <c r="M284" s="85">
        <v>1.33</v>
      </c>
      <c r="N284" s="45">
        <f t="shared" si="108"/>
        <v>1228.92</v>
      </c>
      <c r="O284" s="52">
        <f t="shared" si="109"/>
        <v>0.19999999999999996</v>
      </c>
      <c r="P284" s="86">
        <f t="shared" si="110"/>
        <v>184.79999999999995</v>
      </c>
      <c r="Q284" s="223" t="s">
        <v>148</v>
      </c>
      <c r="R284" s="45" t="s">
        <v>27</v>
      </c>
      <c r="S284" s="45">
        <f>0.04+0.02</f>
        <v>0.06</v>
      </c>
      <c r="T284" s="45">
        <f t="shared" si="100"/>
        <v>55.44</v>
      </c>
      <c r="U284" s="110"/>
      <c r="V284" s="47"/>
      <c r="W284" s="48"/>
      <c r="X284" s="48"/>
      <c r="Y284" s="48"/>
      <c r="Z284" s="48"/>
    </row>
    <row r="285" spans="1:26" s="1" customFormat="1" ht="33" hidden="1" customHeight="1">
      <c r="A285" s="58" t="s">
        <v>149</v>
      </c>
      <c r="B285" s="59">
        <v>43431</v>
      </c>
      <c r="C285" s="60">
        <v>260013</v>
      </c>
      <c r="D285" s="60">
        <v>5376</v>
      </c>
      <c r="E285" s="61" t="s">
        <v>24</v>
      </c>
      <c r="F285" s="62" t="s">
        <v>150</v>
      </c>
      <c r="G285" s="59">
        <v>43472</v>
      </c>
      <c r="H285" s="59">
        <v>43495</v>
      </c>
      <c r="I285" s="60" t="s">
        <v>26</v>
      </c>
      <c r="J285" s="220">
        <v>931</v>
      </c>
      <c r="K285" s="45">
        <v>1.39</v>
      </c>
      <c r="L285" s="84">
        <f t="shared" si="107"/>
        <v>1294.0899999999999</v>
      </c>
      <c r="M285" s="85">
        <v>1.23</v>
      </c>
      <c r="N285" s="45">
        <f t="shared" si="108"/>
        <v>1145.1299999999999</v>
      </c>
      <c r="O285" s="52">
        <f t="shared" si="109"/>
        <v>0.15999999999999992</v>
      </c>
      <c r="P285" s="86">
        <f t="shared" si="110"/>
        <v>148.95999999999992</v>
      </c>
      <c r="Q285" s="223" t="s">
        <v>151</v>
      </c>
      <c r="R285" s="45" t="s">
        <v>27</v>
      </c>
      <c r="S285" s="45">
        <f>0.04+0.02</f>
        <v>0.06</v>
      </c>
      <c r="T285" s="45">
        <f t="shared" si="100"/>
        <v>55.86</v>
      </c>
      <c r="U285" s="110"/>
      <c r="V285" s="47"/>
      <c r="W285" s="48"/>
      <c r="X285" s="48"/>
      <c r="Y285" s="48"/>
      <c r="Z285" s="48"/>
    </row>
    <row r="286" spans="1:26" s="1" customFormat="1" ht="33" hidden="1" customHeight="1">
      <c r="A286" s="58" t="s">
        <v>149</v>
      </c>
      <c r="B286" s="59">
        <v>43431</v>
      </c>
      <c r="C286" s="60">
        <v>260022</v>
      </c>
      <c r="D286" s="60">
        <v>5376</v>
      </c>
      <c r="E286" s="61" t="s">
        <v>24</v>
      </c>
      <c r="F286" s="62" t="s">
        <v>150</v>
      </c>
      <c r="G286" s="59">
        <v>43472</v>
      </c>
      <c r="H286" s="59">
        <v>43495</v>
      </c>
      <c r="I286" s="60" t="s">
        <v>26</v>
      </c>
      <c r="J286" s="220">
        <v>913</v>
      </c>
      <c r="K286" s="45">
        <v>1.39</v>
      </c>
      <c r="L286" s="84">
        <f t="shared" si="107"/>
        <v>1269.07</v>
      </c>
      <c r="M286" s="85">
        <v>1.23</v>
      </c>
      <c r="N286" s="45">
        <f t="shared" si="108"/>
        <v>1122.99</v>
      </c>
      <c r="O286" s="52">
        <f t="shared" si="109"/>
        <v>0.15999999999999992</v>
      </c>
      <c r="P286" s="86">
        <f t="shared" si="110"/>
        <v>146.07999999999993</v>
      </c>
      <c r="Q286" s="223" t="s">
        <v>152</v>
      </c>
      <c r="R286" s="45" t="s">
        <v>27</v>
      </c>
      <c r="S286" s="45">
        <f>0.04+0.02</f>
        <v>0.06</v>
      </c>
      <c r="T286" s="45">
        <f t="shared" si="100"/>
        <v>54.78</v>
      </c>
      <c r="U286" s="110"/>
      <c r="V286" s="47"/>
      <c r="W286" s="48"/>
      <c r="X286" s="48"/>
      <c r="Y286" s="48"/>
      <c r="Z286" s="48"/>
    </row>
    <row r="287" spans="1:26" s="1" customFormat="1" ht="33" hidden="1" customHeight="1">
      <c r="A287" s="58" t="s">
        <v>149</v>
      </c>
      <c r="B287" s="59">
        <v>43431</v>
      </c>
      <c r="C287" s="60">
        <v>260031</v>
      </c>
      <c r="D287" s="60">
        <v>5376</v>
      </c>
      <c r="E287" s="61" t="s">
        <v>24</v>
      </c>
      <c r="F287" s="62" t="s">
        <v>150</v>
      </c>
      <c r="G287" s="59">
        <v>43472</v>
      </c>
      <c r="H287" s="59">
        <v>43495</v>
      </c>
      <c r="I287" s="60" t="s">
        <v>26</v>
      </c>
      <c r="J287" s="220">
        <v>534</v>
      </c>
      <c r="K287" s="45">
        <v>1.39</v>
      </c>
      <c r="L287" s="84">
        <f t="shared" si="107"/>
        <v>742.26</v>
      </c>
      <c r="M287" s="85">
        <v>1.23</v>
      </c>
      <c r="N287" s="45">
        <f t="shared" si="108"/>
        <v>656.81999999999994</v>
      </c>
      <c r="O287" s="52">
        <f t="shared" si="109"/>
        <v>0.15999999999999992</v>
      </c>
      <c r="P287" s="86">
        <f t="shared" si="110"/>
        <v>85.439999999999955</v>
      </c>
      <c r="Q287" s="223" t="s">
        <v>153</v>
      </c>
      <c r="R287" s="45" t="s">
        <v>27</v>
      </c>
      <c r="S287" s="45">
        <f>0.04+0.02</f>
        <v>0.06</v>
      </c>
      <c r="T287" s="45">
        <f t="shared" si="100"/>
        <v>32.04</v>
      </c>
      <c r="U287" s="110"/>
      <c r="V287" s="47"/>
      <c r="W287" s="48"/>
      <c r="X287" s="48"/>
      <c r="Y287" s="48"/>
      <c r="Z287" s="48"/>
    </row>
    <row r="288" spans="1:26" s="1" customFormat="1" ht="33" hidden="1" customHeight="1">
      <c r="A288" s="58" t="s">
        <v>149</v>
      </c>
      <c r="B288" s="59">
        <v>43431</v>
      </c>
      <c r="C288" s="60">
        <v>260050</v>
      </c>
      <c r="D288" s="60">
        <v>5377</v>
      </c>
      <c r="E288" s="61" t="s">
        <v>24</v>
      </c>
      <c r="F288" s="62" t="s">
        <v>154</v>
      </c>
      <c r="G288" s="59">
        <v>43472</v>
      </c>
      <c r="H288" s="59">
        <v>43495</v>
      </c>
      <c r="I288" s="60" t="s">
        <v>26</v>
      </c>
      <c r="J288" s="220">
        <v>931</v>
      </c>
      <c r="K288" s="45">
        <v>1.3</v>
      </c>
      <c r="L288" s="84">
        <f t="shared" si="107"/>
        <v>1210.3</v>
      </c>
      <c r="M288" s="85">
        <v>1.1299999999999999</v>
      </c>
      <c r="N288" s="45">
        <f t="shared" si="108"/>
        <v>1052.03</v>
      </c>
      <c r="O288" s="52">
        <f t="shared" si="109"/>
        <v>0.17000000000000015</v>
      </c>
      <c r="P288" s="86">
        <f t="shared" si="110"/>
        <v>158.27000000000015</v>
      </c>
      <c r="Q288" s="223" t="s">
        <v>155</v>
      </c>
      <c r="R288" s="45" t="s">
        <v>27</v>
      </c>
      <c r="S288" s="45">
        <f t="shared" ref="S288:S295" si="111">0.03+0.02</f>
        <v>0.05</v>
      </c>
      <c r="T288" s="45">
        <f t="shared" si="100"/>
        <v>46.550000000000004</v>
      </c>
      <c r="U288" s="110"/>
      <c r="V288" s="47"/>
      <c r="W288" s="48"/>
      <c r="X288" s="48"/>
      <c r="Y288" s="48"/>
      <c r="Z288" s="48"/>
    </row>
    <row r="289" spans="1:26" s="1" customFormat="1" ht="33" hidden="1" customHeight="1">
      <c r="A289" s="58" t="s">
        <v>149</v>
      </c>
      <c r="B289" s="59">
        <v>43431</v>
      </c>
      <c r="C289" s="60">
        <v>260069</v>
      </c>
      <c r="D289" s="60">
        <v>5377</v>
      </c>
      <c r="E289" s="61" t="s">
        <v>24</v>
      </c>
      <c r="F289" s="62" t="s">
        <v>154</v>
      </c>
      <c r="G289" s="59">
        <v>43472</v>
      </c>
      <c r="H289" s="59">
        <v>43495</v>
      </c>
      <c r="I289" s="60" t="s">
        <v>26</v>
      </c>
      <c r="J289" s="220">
        <v>913</v>
      </c>
      <c r="K289" s="45">
        <v>1.3</v>
      </c>
      <c r="L289" s="84">
        <f t="shared" si="107"/>
        <v>1186.9000000000001</v>
      </c>
      <c r="M289" s="85">
        <v>1.1299999999999999</v>
      </c>
      <c r="N289" s="45">
        <f t="shared" si="108"/>
        <v>1031.6899999999998</v>
      </c>
      <c r="O289" s="52">
        <f t="shared" si="109"/>
        <v>0.17000000000000015</v>
      </c>
      <c r="P289" s="86">
        <f t="shared" si="110"/>
        <v>155.21000000000015</v>
      </c>
      <c r="Q289" s="223" t="s">
        <v>156</v>
      </c>
      <c r="R289" s="45" t="s">
        <v>27</v>
      </c>
      <c r="S289" s="45">
        <f t="shared" si="111"/>
        <v>0.05</v>
      </c>
      <c r="T289" s="45">
        <f t="shared" si="100"/>
        <v>45.650000000000006</v>
      </c>
      <c r="U289" s="110"/>
      <c r="V289" s="47"/>
      <c r="W289" s="48"/>
      <c r="X289" s="48"/>
      <c r="Y289" s="48"/>
      <c r="Z289" s="48"/>
    </row>
    <row r="290" spans="1:26" s="1" customFormat="1" ht="33" hidden="1" customHeight="1">
      <c r="A290" s="58" t="s">
        <v>149</v>
      </c>
      <c r="B290" s="59">
        <v>43431</v>
      </c>
      <c r="C290" s="60">
        <v>260078</v>
      </c>
      <c r="D290" s="60">
        <v>5377</v>
      </c>
      <c r="E290" s="61" t="s">
        <v>24</v>
      </c>
      <c r="F290" s="62" t="s">
        <v>154</v>
      </c>
      <c r="G290" s="59">
        <v>43472</v>
      </c>
      <c r="H290" s="59">
        <v>43495</v>
      </c>
      <c r="I290" s="60" t="s">
        <v>26</v>
      </c>
      <c r="J290" s="220">
        <v>534</v>
      </c>
      <c r="K290" s="45">
        <v>1.3</v>
      </c>
      <c r="L290" s="84">
        <f t="shared" si="107"/>
        <v>694.2</v>
      </c>
      <c r="M290" s="85">
        <v>1.1299999999999999</v>
      </c>
      <c r="N290" s="45">
        <f t="shared" si="108"/>
        <v>603.41999999999996</v>
      </c>
      <c r="O290" s="52">
        <f t="shared" si="109"/>
        <v>0.17000000000000015</v>
      </c>
      <c r="P290" s="86">
        <f t="shared" si="110"/>
        <v>90.780000000000086</v>
      </c>
      <c r="Q290" s="223" t="s">
        <v>157</v>
      </c>
      <c r="R290" s="45" t="s">
        <v>27</v>
      </c>
      <c r="S290" s="45">
        <f t="shared" si="111"/>
        <v>0.05</v>
      </c>
      <c r="T290" s="45">
        <f t="shared" si="100"/>
        <v>26.700000000000003</v>
      </c>
      <c r="U290" s="110"/>
      <c r="V290" s="47"/>
      <c r="W290" s="48"/>
      <c r="X290" s="48"/>
      <c r="Y290" s="48"/>
      <c r="Z290" s="48"/>
    </row>
    <row r="291" spans="1:26" s="1" customFormat="1" ht="33" hidden="1" customHeight="1">
      <c r="A291" s="58" t="s">
        <v>149</v>
      </c>
      <c r="B291" s="59">
        <v>43431</v>
      </c>
      <c r="C291" s="60">
        <v>260150</v>
      </c>
      <c r="D291" s="60">
        <v>5380</v>
      </c>
      <c r="E291" s="61" t="s">
        <v>24</v>
      </c>
      <c r="F291" s="62" t="s">
        <v>158</v>
      </c>
      <c r="G291" s="59">
        <v>43472</v>
      </c>
      <c r="H291" s="59">
        <v>43495</v>
      </c>
      <c r="I291" s="60" t="s">
        <v>26</v>
      </c>
      <c r="J291" s="220">
        <v>2304</v>
      </c>
      <c r="K291" s="45">
        <v>1.3</v>
      </c>
      <c r="L291" s="84">
        <f t="shared" si="107"/>
        <v>2995.2000000000003</v>
      </c>
      <c r="M291" s="85">
        <v>1.1299999999999999</v>
      </c>
      <c r="N291" s="45">
        <f t="shared" si="108"/>
        <v>2603.5199999999995</v>
      </c>
      <c r="O291" s="52">
        <f t="shared" si="109"/>
        <v>0.17000000000000015</v>
      </c>
      <c r="P291" s="86">
        <f t="shared" si="110"/>
        <v>391.68000000000035</v>
      </c>
      <c r="Q291" s="223" t="s">
        <v>159</v>
      </c>
      <c r="R291" s="45" t="s">
        <v>27</v>
      </c>
      <c r="S291" s="45">
        <f t="shared" si="111"/>
        <v>0.05</v>
      </c>
      <c r="T291" s="45">
        <f t="shared" si="100"/>
        <v>115.2</v>
      </c>
      <c r="U291" s="110"/>
      <c r="V291" s="47"/>
      <c r="W291" s="48"/>
      <c r="X291" s="48"/>
      <c r="Y291" s="48"/>
      <c r="Z291" s="48"/>
    </row>
    <row r="292" spans="1:26" s="1" customFormat="1" ht="33" hidden="1" customHeight="1">
      <c r="A292" s="58" t="s">
        <v>149</v>
      </c>
      <c r="B292" s="59">
        <v>43431</v>
      </c>
      <c r="C292" s="60">
        <v>260160</v>
      </c>
      <c r="D292" s="60">
        <v>5380</v>
      </c>
      <c r="E292" s="61" t="s">
        <v>24</v>
      </c>
      <c r="F292" s="62" t="s">
        <v>158</v>
      </c>
      <c r="G292" s="59">
        <v>43472</v>
      </c>
      <c r="H292" s="59">
        <v>43495</v>
      </c>
      <c r="I292" s="60" t="s">
        <v>26</v>
      </c>
      <c r="J292" s="220">
        <v>981</v>
      </c>
      <c r="K292" s="45">
        <v>1.3</v>
      </c>
      <c r="L292" s="84">
        <f t="shared" si="107"/>
        <v>1275.3</v>
      </c>
      <c r="M292" s="85">
        <v>1.1299999999999999</v>
      </c>
      <c r="N292" s="45">
        <f t="shared" si="108"/>
        <v>1108.53</v>
      </c>
      <c r="O292" s="52">
        <f t="shared" si="109"/>
        <v>0.17000000000000015</v>
      </c>
      <c r="P292" s="86">
        <f t="shared" si="110"/>
        <v>166.77000000000015</v>
      </c>
      <c r="Q292" s="223" t="s">
        <v>160</v>
      </c>
      <c r="R292" s="45" t="s">
        <v>27</v>
      </c>
      <c r="S292" s="45">
        <f t="shared" si="111"/>
        <v>0.05</v>
      </c>
      <c r="T292" s="45">
        <f t="shared" si="100"/>
        <v>49.050000000000004</v>
      </c>
      <c r="U292" s="110"/>
      <c r="V292" s="47"/>
      <c r="W292" s="48"/>
      <c r="X292" s="48"/>
      <c r="Y292" s="48"/>
      <c r="Z292" s="48"/>
    </row>
    <row r="293" spans="1:26" s="1" customFormat="1" ht="33" hidden="1" customHeight="1">
      <c r="A293" s="58" t="s">
        <v>149</v>
      </c>
      <c r="B293" s="59">
        <v>43431</v>
      </c>
      <c r="C293" s="60">
        <v>260179</v>
      </c>
      <c r="D293" s="60">
        <v>5380</v>
      </c>
      <c r="E293" s="61" t="s">
        <v>24</v>
      </c>
      <c r="F293" s="62" t="s">
        <v>158</v>
      </c>
      <c r="G293" s="59">
        <v>43472</v>
      </c>
      <c r="H293" s="59">
        <v>43495</v>
      </c>
      <c r="I293" s="60" t="s">
        <v>26</v>
      </c>
      <c r="J293" s="220">
        <v>808</v>
      </c>
      <c r="K293" s="45">
        <v>1.3</v>
      </c>
      <c r="L293" s="84">
        <f t="shared" si="107"/>
        <v>1050.4000000000001</v>
      </c>
      <c r="M293" s="85">
        <v>1.1299999999999999</v>
      </c>
      <c r="N293" s="45">
        <f t="shared" si="108"/>
        <v>913.04</v>
      </c>
      <c r="O293" s="52">
        <f t="shared" si="109"/>
        <v>0.17000000000000015</v>
      </c>
      <c r="P293" s="86">
        <f t="shared" si="110"/>
        <v>137.36000000000013</v>
      </c>
      <c r="Q293" s="223" t="s">
        <v>161</v>
      </c>
      <c r="R293" s="45" t="s">
        <v>27</v>
      </c>
      <c r="S293" s="45">
        <f t="shared" si="111"/>
        <v>0.05</v>
      </c>
      <c r="T293" s="45">
        <f t="shared" si="100"/>
        <v>40.400000000000006</v>
      </c>
      <c r="U293" s="110"/>
      <c r="V293" s="47"/>
      <c r="W293" s="48"/>
      <c r="X293" s="48"/>
      <c r="Y293" s="48"/>
      <c r="Z293" s="48"/>
    </row>
    <row r="294" spans="1:26" s="1" customFormat="1" ht="33" hidden="1" customHeight="1">
      <c r="A294" s="58" t="s">
        <v>135</v>
      </c>
      <c r="B294" s="59">
        <v>43431</v>
      </c>
      <c r="C294" s="60">
        <v>260188</v>
      </c>
      <c r="D294" s="60">
        <v>5381</v>
      </c>
      <c r="E294" s="61" t="s">
        <v>24</v>
      </c>
      <c r="F294" s="62" t="s">
        <v>162</v>
      </c>
      <c r="G294" s="59">
        <v>43472</v>
      </c>
      <c r="H294" s="59">
        <v>43495</v>
      </c>
      <c r="I294" s="60" t="s">
        <v>26</v>
      </c>
      <c r="J294" s="220">
        <v>1872</v>
      </c>
      <c r="K294" s="45">
        <v>1.3</v>
      </c>
      <c r="L294" s="84">
        <f t="shared" si="107"/>
        <v>2433.6</v>
      </c>
      <c r="M294" s="85">
        <v>1.1299999999999999</v>
      </c>
      <c r="N294" s="45">
        <f t="shared" si="108"/>
        <v>2115.3599999999997</v>
      </c>
      <c r="O294" s="52">
        <f t="shared" si="109"/>
        <v>0.17000000000000015</v>
      </c>
      <c r="P294" s="86">
        <f t="shared" si="110"/>
        <v>318.24000000000029</v>
      </c>
      <c r="Q294" s="223" t="s">
        <v>163</v>
      </c>
      <c r="R294" s="45" t="s">
        <v>27</v>
      </c>
      <c r="S294" s="45">
        <f t="shared" si="111"/>
        <v>0.05</v>
      </c>
      <c r="T294" s="45">
        <f t="shared" si="100"/>
        <v>93.600000000000009</v>
      </c>
      <c r="U294" s="110"/>
      <c r="V294" s="47"/>
      <c r="W294" s="48"/>
      <c r="X294" s="48"/>
      <c r="Y294" s="48"/>
      <c r="Z294" s="48"/>
    </row>
    <row r="295" spans="1:26" s="1" customFormat="1" ht="33" hidden="1" customHeight="1">
      <c r="A295" s="58" t="s">
        <v>135</v>
      </c>
      <c r="B295" s="59">
        <v>43431</v>
      </c>
      <c r="C295" s="60">
        <v>260197</v>
      </c>
      <c r="D295" s="60">
        <v>5381</v>
      </c>
      <c r="E295" s="61" t="s">
        <v>24</v>
      </c>
      <c r="F295" s="62" t="s">
        <v>162</v>
      </c>
      <c r="G295" s="59">
        <v>43472</v>
      </c>
      <c r="H295" s="59">
        <v>43495</v>
      </c>
      <c r="I295" s="60" t="s">
        <v>26</v>
      </c>
      <c r="J295" s="220">
        <v>777</v>
      </c>
      <c r="K295" s="45">
        <v>1.3</v>
      </c>
      <c r="L295" s="84">
        <f t="shared" si="107"/>
        <v>1010.1</v>
      </c>
      <c r="M295" s="85">
        <v>1.1299999999999999</v>
      </c>
      <c r="N295" s="45">
        <f t="shared" si="108"/>
        <v>878.00999999999988</v>
      </c>
      <c r="O295" s="52">
        <f t="shared" si="109"/>
        <v>0.17000000000000015</v>
      </c>
      <c r="P295" s="86">
        <f t="shared" si="110"/>
        <v>132.09000000000012</v>
      </c>
      <c r="Q295" s="223" t="s">
        <v>164</v>
      </c>
      <c r="R295" s="45" t="s">
        <v>27</v>
      </c>
      <c r="S295" s="45">
        <f t="shared" si="111"/>
        <v>0.05</v>
      </c>
      <c r="T295" s="45">
        <f t="shared" si="100"/>
        <v>38.85</v>
      </c>
      <c r="U295" s="110"/>
      <c r="V295" s="47"/>
      <c r="W295" s="48"/>
      <c r="X295" s="48"/>
      <c r="Y295" s="48"/>
      <c r="Z295" s="48"/>
    </row>
    <row r="296" spans="1:26" s="1" customFormat="1" ht="33" hidden="1" customHeight="1">
      <c r="A296" s="58" t="s">
        <v>135</v>
      </c>
      <c r="B296" s="59">
        <v>43431</v>
      </c>
      <c r="C296" s="60">
        <v>260242</v>
      </c>
      <c r="D296" s="60">
        <v>5383</v>
      </c>
      <c r="E296" s="61" t="s">
        <v>24</v>
      </c>
      <c r="F296" s="62" t="s">
        <v>165</v>
      </c>
      <c r="G296" s="59">
        <v>43472</v>
      </c>
      <c r="H296" s="59">
        <v>43495</v>
      </c>
      <c r="I296" s="60" t="s">
        <v>26</v>
      </c>
      <c r="J296" s="220">
        <v>576</v>
      </c>
      <c r="K296" s="45">
        <v>1.3</v>
      </c>
      <c r="L296" s="84">
        <f t="shared" si="107"/>
        <v>748.80000000000007</v>
      </c>
      <c r="M296" s="85">
        <v>1.0900000000000001</v>
      </c>
      <c r="N296" s="45">
        <f t="shared" si="108"/>
        <v>627.84</v>
      </c>
      <c r="O296" s="52">
        <f t="shared" si="109"/>
        <v>0.20999999999999996</v>
      </c>
      <c r="P296" s="86">
        <f t="shared" si="110"/>
        <v>120.95999999999998</v>
      </c>
      <c r="Q296" s="223" t="s">
        <v>166</v>
      </c>
      <c r="R296" s="45" t="s">
        <v>27</v>
      </c>
      <c r="S296" s="45">
        <f t="shared" ref="S296:S304" si="112">0.03+0.02</f>
        <v>0.05</v>
      </c>
      <c r="T296" s="45">
        <f t="shared" si="100"/>
        <v>28.8</v>
      </c>
      <c r="U296" s="110"/>
      <c r="V296" s="47"/>
      <c r="W296" s="48"/>
      <c r="X296" s="48"/>
      <c r="Y296" s="48"/>
      <c r="Z296" s="48"/>
    </row>
    <row r="297" spans="1:26" s="1" customFormat="1" ht="33" hidden="1" customHeight="1">
      <c r="A297" s="58" t="s">
        <v>135</v>
      </c>
      <c r="B297" s="59">
        <v>43431</v>
      </c>
      <c r="C297" s="60">
        <v>260251</v>
      </c>
      <c r="D297" s="60">
        <v>5383</v>
      </c>
      <c r="E297" s="61" t="s">
        <v>24</v>
      </c>
      <c r="F297" s="62" t="s">
        <v>165</v>
      </c>
      <c r="G297" s="59">
        <v>43472</v>
      </c>
      <c r="H297" s="59">
        <v>43495</v>
      </c>
      <c r="I297" s="60" t="s">
        <v>26</v>
      </c>
      <c r="J297" s="220">
        <v>366</v>
      </c>
      <c r="K297" s="45">
        <v>1.3</v>
      </c>
      <c r="L297" s="84">
        <f t="shared" si="107"/>
        <v>475.8</v>
      </c>
      <c r="M297" s="85">
        <v>1.0900000000000001</v>
      </c>
      <c r="N297" s="45">
        <f t="shared" si="108"/>
        <v>398.94000000000005</v>
      </c>
      <c r="O297" s="52">
        <f t="shared" si="109"/>
        <v>0.20999999999999996</v>
      </c>
      <c r="P297" s="86">
        <f t="shared" si="110"/>
        <v>76.859999999999985</v>
      </c>
      <c r="Q297" s="223" t="s">
        <v>167</v>
      </c>
      <c r="R297" s="45" t="s">
        <v>27</v>
      </c>
      <c r="S297" s="45">
        <f t="shared" si="112"/>
        <v>0.05</v>
      </c>
      <c r="T297" s="45">
        <f t="shared" si="100"/>
        <v>18.3</v>
      </c>
      <c r="U297" s="110"/>
      <c r="V297" s="47"/>
      <c r="W297" s="48"/>
      <c r="X297" s="48"/>
      <c r="Y297" s="48"/>
      <c r="Z297" s="48"/>
    </row>
    <row r="298" spans="1:26" s="1" customFormat="1" ht="33" hidden="1" customHeight="1">
      <c r="A298" s="58" t="s">
        <v>135</v>
      </c>
      <c r="B298" s="59">
        <v>43431</v>
      </c>
      <c r="C298" s="60">
        <v>260260</v>
      </c>
      <c r="D298" s="60">
        <v>5383</v>
      </c>
      <c r="E298" s="61" t="s">
        <v>24</v>
      </c>
      <c r="F298" s="62" t="s">
        <v>165</v>
      </c>
      <c r="G298" s="59">
        <v>43472</v>
      </c>
      <c r="H298" s="59">
        <v>43495</v>
      </c>
      <c r="I298" s="60" t="s">
        <v>26</v>
      </c>
      <c r="J298" s="220">
        <v>1066</v>
      </c>
      <c r="K298" s="45">
        <v>1.3</v>
      </c>
      <c r="L298" s="84">
        <f t="shared" ref="L298:L332" si="113">+K298*J298</f>
        <v>1385.8</v>
      </c>
      <c r="M298" s="85">
        <v>1.0900000000000001</v>
      </c>
      <c r="N298" s="45">
        <f t="shared" ref="N298:N332" si="114">+M298*J298</f>
        <v>1161.94</v>
      </c>
      <c r="O298" s="52">
        <f t="shared" ref="O298:O332" si="115">+K298-M298</f>
        <v>0.20999999999999996</v>
      </c>
      <c r="P298" s="86">
        <f t="shared" ref="P298:P332" si="116">+O298*J298</f>
        <v>223.85999999999996</v>
      </c>
      <c r="Q298" s="223" t="s">
        <v>168</v>
      </c>
      <c r="R298" s="45" t="s">
        <v>27</v>
      </c>
      <c r="S298" s="45">
        <f t="shared" si="112"/>
        <v>0.05</v>
      </c>
      <c r="T298" s="45">
        <f t="shared" si="100"/>
        <v>53.300000000000004</v>
      </c>
      <c r="U298" s="110"/>
      <c r="V298" s="47"/>
      <c r="W298" s="48"/>
      <c r="X298" s="48"/>
      <c r="Y298" s="48"/>
      <c r="Z298" s="48"/>
    </row>
    <row r="299" spans="1:26" s="1" customFormat="1" ht="33" hidden="1" customHeight="1">
      <c r="A299" s="58" t="s">
        <v>149</v>
      </c>
      <c r="B299" s="59">
        <v>43431</v>
      </c>
      <c r="C299" s="60">
        <v>260444</v>
      </c>
      <c r="D299" s="60">
        <v>5384</v>
      </c>
      <c r="E299" s="61" t="s">
        <v>24</v>
      </c>
      <c r="F299" s="62" t="s">
        <v>169</v>
      </c>
      <c r="G299" s="59">
        <v>43472</v>
      </c>
      <c r="H299" s="59">
        <v>43495</v>
      </c>
      <c r="I299" s="60" t="s">
        <v>26</v>
      </c>
      <c r="J299" s="220">
        <v>980</v>
      </c>
      <c r="K299" s="45">
        <v>1.38</v>
      </c>
      <c r="L299" s="84">
        <f t="shared" si="113"/>
        <v>1352.3999999999999</v>
      </c>
      <c r="M299" s="85">
        <v>1.2</v>
      </c>
      <c r="N299" s="45">
        <f t="shared" si="114"/>
        <v>1176</v>
      </c>
      <c r="O299" s="52">
        <f t="shared" si="115"/>
        <v>0.17999999999999994</v>
      </c>
      <c r="P299" s="86">
        <f t="shared" si="116"/>
        <v>176.39999999999995</v>
      </c>
      <c r="Q299" s="223" t="s">
        <v>170</v>
      </c>
      <c r="R299" s="45" t="s">
        <v>27</v>
      </c>
      <c r="S299" s="45">
        <f t="shared" si="112"/>
        <v>0.05</v>
      </c>
      <c r="T299" s="45">
        <f t="shared" si="100"/>
        <v>49</v>
      </c>
      <c r="U299" s="110"/>
      <c r="V299" s="47"/>
      <c r="W299" s="48"/>
      <c r="X299" s="48"/>
      <c r="Y299" s="48"/>
      <c r="Z299" s="48"/>
    </row>
    <row r="300" spans="1:26" s="1" customFormat="1" ht="33" hidden="1" customHeight="1">
      <c r="A300" s="58" t="s">
        <v>149</v>
      </c>
      <c r="B300" s="59">
        <v>43431</v>
      </c>
      <c r="C300" s="60">
        <v>260462</v>
      </c>
      <c r="D300" s="60">
        <v>5384</v>
      </c>
      <c r="E300" s="61" t="s">
        <v>24</v>
      </c>
      <c r="F300" s="62" t="s">
        <v>169</v>
      </c>
      <c r="G300" s="59">
        <v>43472</v>
      </c>
      <c r="H300" s="59">
        <v>43495</v>
      </c>
      <c r="I300" s="60" t="s">
        <v>26</v>
      </c>
      <c r="J300" s="220">
        <v>1156</v>
      </c>
      <c r="K300" s="45">
        <v>1.38</v>
      </c>
      <c r="L300" s="84">
        <f t="shared" si="113"/>
        <v>1595.28</v>
      </c>
      <c r="M300" s="85">
        <v>1.2</v>
      </c>
      <c r="N300" s="45">
        <f t="shared" si="114"/>
        <v>1387.2</v>
      </c>
      <c r="O300" s="52">
        <f t="shared" si="115"/>
        <v>0.17999999999999994</v>
      </c>
      <c r="P300" s="86">
        <f t="shared" si="116"/>
        <v>208.07999999999993</v>
      </c>
      <c r="Q300" s="223" t="s">
        <v>171</v>
      </c>
      <c r="R300" s="45" t="s">
        <v>27</v>
      </c>
      <c r="S300" s="45">
        <f t="shared" si="112"/>
        <v>0.05</v>
      </c>
      <c r="T300" s="45">
        <f t="shared" si="100"/>
        <v>57.800000000000004</v>
      </c>
      <c r="U300" s="110"/>
      <c r="V300" s="47"/>
      <c r="W300" s="48"/>
      <c r="X300" s="48"/>
      <c r="Y300" s="48"/>
      <c r="Z300" s="48"/>
    </row>
    <row r="301" spans="1:26" s="1" customFormat="1" ht="33" hidden="1" customHeight="1">
      <c r="A301" s="63" t="s">
        <v>149</v>
      </c>
      <c r="B301" s="64">
        <v>43431</v>
      </c>
      <c r="C301" s="65">
        <v>260480</v>
      </c>
      <c r="D301" s="65">
        <v>5384</v>
      </c>
      <c r="E301" s="66" t="s">
        <v>24</v>
      </c>
      <c r="F301" s="67" t="s">
        <v>169</v>
      </c>
      <c r="G301" s="64">
        <v>43472</v>
      </c>
      <c r="H301" s="64">
        <v>43495</v>
      </c>
      <c r="I301" s="65" t="s">
        <v>26</v>
      </c>
      <c r="J301" s="221">
        <v>346</v>
      </c>
      <c r="K301" s="88">
        <v>1.38</v>
      </c>
      <c r="L301" s="89">
        <f t="shared" si="113"/>
        <v>477.47999999999996</v>
      </c>
      <c r="M301" s="90">
        <v>1.2</v>
      </c>
      <c r="N301" s="88">
        <f t="shared" si="114"/>
        <v>415.2</v>
      </c>
      <c r="O301" s="91">
        <f t="shared" si="115"/>
        <v>0.17999999999999994</v>
      </c>
      <c r="P301" s="92">
        <f t="shared" si="116"/>
        <v>62.27999999999998</v>
      </c>
      <c r="Q301" s="92">
        <v>477.48</v>
      </c>
      <c r="R301" s="88" t="s">
        <v>27</v>
      </c>
      <c r="S301" s="88">
        <f t="shared" si="112"/>
        <v>0.05</v>
      </c>
      <c r="T301" s="88">
        <f t="shared" si="100"/>
        <v>17.3</v>
      </c>
      <c r="U301" s="111"/>
      <c r="V301" s="47"/>
      <c r="W301" s="48"/>
      <c r="X301" s="48"/>
      <c r="Y301" s="48"/>
      <c r="Z301" s="48"/>
    </row>
    <row r="302" spans="1:26" s="1" customFormat="1" ht="33" hidden="1" customHeight="1">
      <c r="A302" s="58" t="s">
        <v>135</v>
      </c>
      <c r="B302" s="59">
        <v>43431</v>
      </c>
      <c r="C302" s="60">
        <v>260509</v>
      </c>
      <c r="D302" s="60">
        <v>5385</v>
      </c>
      <c r="E302" s="61" t="s">
        <v>24</v>
      </c>
      <c r="F302" s="62" t="s">
        <v>172</v>
      </c>
      <c r="G302" s="59">
        <v>43472</v>
      </c>
      <c r="H302" s="59">
        <v>43495</v>
      </c>
      <c r="I302" s="60" t="s">
        <v>26</v>
      </c>
      <c r="J302" s="220">
        <v>588</v>
      </c>
      <c r="K302" s="45">
        <v>1.38</v>
      </c>
      <c r="L302" s="84">
        <f t="shared" si="113"/>
        <v>811.43999999999994</v>
      </c>
      <c r="M302" s="85">
        <v>1.2</v>
      </c>
      <c r="N302" s="45">
        <f t="shared" si="114"/>
        <v>705.6</v>
      </c>
      <c r="O302" s="52">
        <f t="shared" si="115"/>
        <v>0.17999999999999994</v>
      </c>
      <c r="P302" s="86">
        <f t="shared" si="116"/>
        <v>105.83999999999996</v>
      </c>
      <c r="Q302" s="223" t="s">
        <v>173</v>
      </c>
      <c r="R302" s="45" t="s">
        <v>27</v>
      </c>
      <c r="S302" s="45">
        <f t="shared" si="112"/>
        <v>0.05</v>
      </c>
      <c r="T302" s="45">
        <f t="shared" si="100"/>
        <v>29.400000000000002</v>
      </c>
      <c r="U302" s="110"/>
      <c r="V302" s="47"/>
      <c r="W302" s="48"/>
      <c r="X302" s="48"/>
      <c r="Y302" s="48"/>
      <c r="Z302" s="48"/>
    </row>
    <row r="303" spans="1:26" s="1" customFormat="1" ht="33" hidden="1" customHeight="1">
      <c r="A303" s="58" t="s">
        <v>135</v>
      </c>
      <c r="B303" s="59">
        <v>43431</v>
      </c>
      <c r="C303" s="60">
        <v>260518</v>
      </c>
      <c r="D303" s="60">
        <v>5385</v>
      </c>
      <c r="E303" s="61" t="s">
        <v>24</v>
      </c>
      <c r="F303" s="62" t="s">
        <v>172</v>
      </c>
      <c r="G303" s="59">
        <v>43472</v>
      </c>
      <c r="H303" s="59">
        <v>43495</v>
      </c>
      <c r="I303" s="60" t="s">
        <v>26</v>
      </c>
      <c r="J303" s="220">
        <v>735</v>
      </c>
      <c r="K303" s="45">
        <v>1.38</v>
      </c>
      <c r="L303" s="84">
        <f t="shared" si="113"/>
        <v>1014.3</v>
      </c>
      <c r="M303" s="85">
        <v>1.2</v>
      </c>
      <c r="N303" s="45">
        <f t="shared" si="114"/>
        <v>882</v>
      </c>
      <c r="O303" s="52">
        <f t="shared" si="115"/>
        <v>0.17999999999999994</v>
      </c>
      <c r="P303" s="86">
        <f t="shared" si="116"/>
        <v>132.29999999999995</v>
      </c>
      <c r="Q303" s="223" t="s">
        <v>174</v>
      </c>
      <c r="R303" s="45" t="s">
        <v>27</v>
      </c>
      <c r="S303" s="45">
        <f t="shared" si="112"/>
        <v>0.05</v>
      </c>
      <c r="T303" s="45">
        <f t="shared" si="100"/>
        <v>36.75</v>
      </c>
      <c r="U303" s="110"/>
      <c r="V303" s="47"/>
      <c r="W303" s="48"/>
      <c r="X303" s="48"/>
      <c r="Y303" s="48"/>
      <c r="Z303" s="48"/>
    </row>
    <row r="304" spans="1:26" s="1" customFormat="1" ht="33" hidden="1" customHeight="1">
      <c r="A304" s="63" t="s">
        <v>135</v>
      </c>
      <c r="B304" s="64">
        <v>43431</v>
      </c>
      <c r="C304" s="65">
        <v>260527</v>
      </c>
      <c r="D304" s="65">
        <v>5385</v>
      </c>
      <c r="E304" s="66" t="s">
        <v>24</v>
      </c>
      <c r="F304" s="67" t="s">
        <v>172</v>
      </c>
      <c r="G304" s="64">
        <v>43472</v>
      </c>
      <c r="H304" s="64">
        <v>43495</v>
      </c>
      <c r="I304" s="65" t="s">
        <v>26</v>
      </c>
      <c r="J304" s="221">
        <v>215</v>
      </c>
      <c r="K304" s="88">
        <v>1.38</v>
      </c>
      <c r="L304" s="89">
        <f t="shared" si="113"/>
        <v>296.7</v>
      </c>
      <c r="M304" s="90">
        <v>1.2</v>
      </c>
      <c r="N304" s="88">
        <f t="shared" si="114"/>
        <v>258</v>
      </c>
      <c r="O304" s="91">
        <f t="shared" si="115"/>
        <v>0.17999999999999994</v>
      </c>
      <c r="P304" s="92">
        <f t="shared" si="116"/>
        <v>38.699999999999989</v>
      </c>
      <c r="Q304" s="92">
        <v>296.7</v>
      </c>
      <c r="R304" s="88" t="s">
        <v>27</v>
      </c>
      <c r="S304" s="88">
        <f t="shared" si="112"/>
        <v>0.05</v>
      </c>
      <c r="T304" s="88">
        <f t="shared" si="100"/>
        <v>10.75</v>
      </c>
      <c r="U304" s="111"/>
      <c r="V304" s="47"/>
      <c r="W304" s="48"/>
      <c r="X304" s="48"/>
      <c r="Y304" s="48"/>
      <c r="Z304" s="48"/>
    </row>
    <row r="305" spans="1:26" s="1" customFormat="1" ht="33" hidden="1" customHeight="1">
      <c r="A305" s="58" t="s">
        <v>149</v>
      </c>
      <c r="B305" s="59">
        <v>43431</v>
      </c>
      <c r="C305" s="60">
        <v>260536</v>
      </c>
      <c r="D305" s="60">
        <v>5386</v>
      </c>
      <c r="E305" s="61" t="s">
        <v>24</v>
      </c>
      <c r="F305" s="62" t="s">
        <v>175</v>
      </c>
      <c r="G305" s="59">
        <v>43472</v>
      </c>
      <c r="H305" s="59">
        <v>43495</v>
      </c>
      <c r="I305" s="60" t="s">
        <v>26</v>
      </c>
      <c r="J305" s="220">
        <v>1764</v>
      </c>
      <c r="K305" s="45">
        <v>1.54</v>
      </c>
      <c r="L305" s="84">
        <f t="shared" si="113"/>
        <v>2716.56</v>
      </c>
      <c r="M305" s="85">
        <v>1.35</v>
      </c>
      <c r="N305" s="45">
        <f t="shared" si="114"/>
        <v>2381.4</v>
      </c>
      <c r="O305" s="52">
        <f t="shared" si="115"/>
        <v>0.18999999999999995</v>
      </c>
      <c r="P305" s="86">
        <f t="shared" si="116"/>
        <v>335.15999999999991</v>
      </c>
      <c r="Q305" s="223" t="s">
        <v>176</v>
      </c>
      <c r="R305" s="45" t="s">
        <v>27</v>
      </c>
      <c r="S305" s="45">
        <f>0.04+0.02</f>
        <v>0.06</v>
      </c>
      <c r="T305" s="45">
        <f t="shared" si="100"/>
        <v>105.83999999999999</v>
      </c>
      <c r="U305" s="110"/>
      <c r="V305" s="47"/>
      <c r="W305" s="48"/>
      <c r="X305" s="48"/>
      <c r="Y305" s="48"/>
      <c r="Z305" s="48"/>
    </row>
    <row r="306" spans="1:26" s="1" customFormat="1" ht="33" hidden="1" customHeight="1">
      <c r="A306" s="58" t="s">
        <v>149</v>
      </c>
      <c r="B306" s="59">
        <v>43431</v>
      </c>
      <c r="C306" s="60">
        <v>260545</v>
      </c>
      <c r="D306" s="60">
        <v>5386</v>
      </c>
      <c r="E306" s="61" t="s">
        <v>24</v>
      </c>
      <c r="F306" s="62" t="s">
        <v>175</v>
      </c>
      <c r="G306" s="59">
        <v>43472</v>
      </c>
      <c r="H306" s="59">
        <v>43495</v>
      </c>
      <c r="I306" s="60" t="s">
        <v>26</v>
      </c>
      <c r="J306" s="220">
        <v>741</v>
      </c>
      <c r="K306" s="45">
        <v>1.54</v>
      </c>
      <c r="L306" s="84">
        <f t="shared" si="113"/>
        <v>1141.1400000000001</v>
      </c>
      <c r="M306" s="85">
        <v>1.35</v>
      </c>
      <c r="N306" s="45">
        <f t="shared" si="114"/>
        <v>1000.35</v>
      </c>
      <c r="O306" s="52">
        <f t="shared" si="115"/>
        <v>0.18999999999999995</v>
      </c>
      <c r="P306" s="86">
        <f t="shared" si="116"/>
        <v>140.78999999999996</v>
      </c>
      <c r="Q306" s="223" t="s">
        <v>177</v>
      </c>
      <c r="R306" s="45" t="s">
        <v>27</v>
      </c>
      <c r="S306" s="45">
        <f>0.04+0.02</f>
        <v>0.06</v>
      </c>
      <c r="T306" s="45">
        <f t="shared" si="100"/>
        <v>44.46</v>
      </c>
      <c r="U306" s="110"/>
      <c r="V306" s="47"/>
      <c r="W306" s="48"/>
      <c r="X306" s="48"/>
      <c r="Y306" s="48"/>
      <c r="Z306" s="48"/>
    </row>
    <row r="307" spans="1:26" s="1" customFormat="1" ht="33" hidden="1" customHeight="1">
      <c r="A307" s="63" t="s">
        <v>149</v>
      </c>
      <c r="B307" s="64">
        <v>43431</v>
      </c>
      <c r="C307" s="65">
        <v>260554</v>
      </c>
      <c r="D307" s="65">
        <v>5386</v>
      </c>
      <c r="E307" s="66" t="s">
        <v>24</v>
      </c>
      <c r="F307" s="67" t="s">
        <v>175</v>
      </c>
      <c r="G307" s="64">
        <v>43472</v>
      </c>
      <c r="H307" s="64">
        <v>43495</v>
      </c>
      <c r="I307" s="65" t="s">
        <v>26</v>
      </c>
      <c r="J307" s="221">
        <v>593</v>
      </c>
      <c r="K307" s="88">
        <v>1.54</v>
      </c>
      <c r="L307" s="89">
        <f t="shared" si="113"/>
        <v>913.22</v>
      </c>
      <c r="M307" s="90">
        <v>1.35</v>
      </c>
      <c r="N307" s="88">
        <f t="shared" si="114"/>
        <v>800.55000000000007</v>
      </c>
      <c r="O307" s="91">
        <f t="shared" si="115"/>
        <v>0.18999999999999995</v>
      </c>
      <c r="P307" s="92">
        <f t="shared" si="116"/>
        <v>112.66999999999997</v>
      </c>
      <c r="Q307" s="92">
        <v>913.22</v>
      </c>
      <c r="R307" s="88" t="s">
        <v>27</v>
      </c>
      <c r="S307" s="88">
        <f>0.04+0.02</f>
        <v>0.06</v>
      </c>
      <c r="T307" s="88">
        <f t="shared" si="100"/>
        <v>35.58</v>
      </c>
      <c r="U307" s="111"/>
      <c r="V307" s="47"/>
      <c r="W307" s="48"/>
      <c r="X307" s="48"/>
      <c r="Y307" s="48"/>
      <c r="Z307" s="48"/>
    </row>
    <row r="308" spans="1:26" s="1" customFormat="1" ht="33" hidden="1" customHeight="1">
      <c r="A308" s="58" t="s">
        <v>135</v>
      </c>
      <c r="B308" s="59">
        <v>43431</v>
      </c>
      <c r="C308" s="60">
        <v>260563</v>
      </c>
      <c r="D308" s="60">
        <v>5387</v>
      </c>
      <c r="E308" s="61" t="s">
        <v>24</v>
      </c>
      <c r="F308" s="62" t="s">
        <v>178</v>
      </c>
      <c r="G308" s="59">
        <v>43472</v>
      </c>
      <c r="H308" s="59">
        <v>43495</v>
      </c>
      <c r="I308" s="60" t="s">
        <v>26</v>
      </c>
      <c r="J308" s="220">
        <v>1116</v>
      </c>
      <c r="K308" s="45">
        <v>1.54</v>
      </c>
      <c r="L308" s="84">
        <f t="shared" si="113"/>
        <v>1718.64</v>
      </c>
      <c r="M308" s="85">
        <v>1.35</v>
      </c>
      <c r="N308" s="45">
        <f t="shared" si="114"/>
        <v>1506.6000000000001</v>
      </c>
      <c r="O308" s="52">
        <f t="shared" si="115"/>
        <v>0.18999999999999995</v>
      </c>
      <c r="P308" s="86">
        <f t="shared" si="116"/>
        <v>212.03999999999994</v>
      </c>
      <c r="Q308" s="223" t="s">
        <v>179</v>
      </c>
      <c r="R308" s="45" t="s">
        <v>27</v>
      </c>
      <c r="S308" s="45">
        <f>0.04+0.02</f>
        <v>0.06</v>
      </c>
      <c r="T308" s="45">
        <f t="shared" si="100"/>
        <v>66.959999999999994</v>
      </c>
      <c r="U308" s="110"/>
      <c r="V308" s="47"/>
      <c r="W308" s="48"/>
      <c r="X308" s="48"/>
      <c r="Y308" s="48"/>
      <c r="Z308" s="48"/>
    </row>
    <row r="309" spans="1:26" s="1" customFormat="1" ht="33" hidden="1" customHeight="1">
      <c r="A309" s="58" t="s">
        <v>135</v>
      </c>
      <c r="B309" s="59">
        <v>43431</v>
      </c>
      <c r="C309" s="60">
        <v>260572</v>
      </c>
      <c r="D309" s="60">
        <v>5387</v>
      </c>
      <c r="E309" s="61" t="s">
        <v>24</v>
      </c>
      <c r="F309" s="62" t="s">
        <v>178</v>
      </c>
      <c r="G309" s="59">
        <v>43472</v>
      </c>
      <c r="H309" s="59">
        <v>43495</v>
      </c>
      <c r="I309" s="60" t="s">
        <v>26</v>
      </c>
      <c r="J309" s="220">
        <v>478</v>
      </c>
      <c r="K309" s="45">
        <v>1.54</v>
      </c>
      <c r="L309" s="84">
        <f t="shared" si="113"/>
        <v>736.12</v>
      </c>
      <c r="M309" s="85">
        <v>1.35</v>
      </c>
      <c r="N309" s="45">
        <f t="shared" si="114"/>
        <v>645.30000000000007</v>
      </c>
      <c r="O309" s="52">
        <f t="shared" si="115"/>
        <v>0.18999999999999995</v>
      </c>
      <c r="P309" s="86">
        <f t="shared" si="116"/>
        <v>90.819999999999979</v>
      </c>
      <c r="Q309" s="223" t="s">
        <v>180</v>
      </c>
      <c r="R309" s="45" t="s">
        <v>27</v>
      </c>
      <c r="S309" s="45">
        <f>0.04+0.02</f>
        <v>0.06</v>
      </c>
      <c r="T309" s="45">
        <f t="shared" si="100"/>
        <v>28.68</v>
      </c>
      <c r="U309" s="110"/>
      <c r="V309" s="47"/>
      <c r="W309" s="48"/>
      <c r="X309" s="48"/>
      <c r="Y309" s="48"/>
      <c r="Z309" s="48"/>
    </row>
    <row r="310" spans="1:26" s="1" customFormat="1" ht="33" hidden="1" customHeight="1">
      <c r="A310" s="58" t="s">
        <v>181</v>
      </c>
      <c r="B310" s="59">
        <v>43431</v>
      </c>
      <c r="C310" s="24">
        <v>260664</v>
      </c>
      <c r="D310" s="60">
        <v>5389</v>
      </c>
      <c r="E310" s="61" t="s">
        <v>24</v>
      </c>
      <c r="F310" s="62" t="s">
        <v>182</v>
      </c>
      <c r="G310" s="59">
        <v>43472</v>
      </c>
      <c r="H310" s="59">
        <v>43495</v>
      </c>
      <c r="I310" s="60" t="s">
        <v>26</v>
      </c>
      <c r="J310" s="220">
        <v>576</v>
      </c>
      <c r="K310" s="45">
        <v>1.39</v>
      </c>
      <c r="L310" s="84">
        <f t="shared" si="113"/>
        <v>800.64</v>
      </c>
      <c r="M310" s="85">
        <v>1.1200000000000001</v>
      </c>
      <c r="N310" s="45">
        <f t="shared" si="114"/>
        <v>645.12000000000012</v>
      </c>
      <c r="O310" s="52">
        <f t="shared" si="115"/>
        <v>0.2699999999999998</v>
      </c>
      <c r="P310" s="86">
        <f t="shared" si="116"/>
        <v>155.51999999999987</v>
      </c>
      <c r="Q310" s="223" t="s">
        <v>183</v>
      </c>
      <c r="R310" s="45" t="s">
        <v>27</v>
      </c>
      <c r="S310" s="45">
        <v>0.1</v>
      </c>
      <c r="T310" s="45">
        <f t="shared" si="100"/>
        <v>57.6</v>
      </c>
      <c r="U310" s="110"/>
      <c r="V310" s="47"/>
      <c r="W310" s="48"/>
      <c r="X310" s="48"/>
      <c r="Y310" s="48"/>
      <c r="Z310" s="48"/>
    </row>
    <row r="311" spans="1:26" s="1" customFormat="1" ht="33" hidden="1" customHeight="1">
      <c r="A311" s="58" t="s">
        <v>181</v>
      </c>
      <c r="B311" s="59">
        <v>43431</v>
      </c>
      <c r="C311" s="24">
        <v>260673</v>
      </c>
      <c r="D311" s="60">
        <v>5389</v>
      </c>
      <c r="E311" s="61" t="s">
        <v>24</v>
      </c>
      <c r="F311" s="62" t="s">
        <v>182</v>
      </c>
      <c r="G311" s="59">
        <v>43472</v>
      </c>
      <c r="H311" s="59">
        <v>43495</v>
      </c>
      <c r="I311" s="60" t="s">
        <v>26</v>
      </c>
      <c r="J311" s="220">
        <v>409</v>
      </c>
      <c r="K311" s="45">
        <v>1.39</v>
      </c>
      <c r="L311" s="84">
        <f t="shared" si="113"/>
        <v>568.51</v>
      </c>
      <c r="M311" s="85">
        <v>1.1200000000000001</v>
      </c>
      <c r="N311" s="45">
        <f t="shared" si="114"/>
        <v>458.08000000000004</v>
      </c>
      <c r="O311" s="52">
        <f t="shared" si="115"/>
        <v>0.2699999999999998</v>
      </c>
      <c r="P311" s="86">
        <f t="shared" si="116"/>
        <v>110.42999999999992</v>
      </c>
      <c r="Q311" s="223" t="s">
        <v>184</v>
      </c>
      <c r="R311" s="45" t="s">
        <v>27</v>
      </c>
      <c r="S311" s="45">
        <v>0.1</v>
      </c>
      <c r="T311" s="45">
        <f t="shared" si="100"/>
        <v>40.900000000000006</v>
      </c>
      <c r="U311" s="110"/>
      <c r="V311" s="47"/>
      <c r="W311" s="48"/>
      <c r="X311" s="48"/>
      <c r="Y311" s="48"/>
      <c r="Z311" s="48"/>
    </row>
    <row r="312" spans="1:26" s="1" customFormat="1" ht="33" hidden="1" customHeight="1">
      <c r="A312" s="58" t="s">
        <v>181</v>
      </c>
      <c r="B312" s="59">
        <v>43431</v>
      </c>
      <c r="C312" s="24">
        <v>260691</v>
      </c>
      <c r="D312" s="60">
        <v>5390</v>
      </c>
      <c r="E312" s="61" t="s">
        <v>24</v>
      </c>
      <c r="F312" s="62" t="s">
        <v>185</v>
      </c>
      <c r="G312" s="59">
        <v>43472</v>
      </c>
      <c r="H312" s="59">
        <v>43495</v>
      </c>
      <c r="I312" s="60" t="s">
        <v>26</v>
      </c>
      <c r="J312" s="220">
        <v>931</v>
      </c>
      <c r="K312" s="45">
        <v>1.64</v>
      </c>
      <c r="L312" s="84">
        <f t="shared" si="113"/>
        <v>1526.84</v>
      </c>
      <c r="M312" s="85">
        <v>1.37</v>
      </c>
      <c r="N312" s="45">
        <f t="shared" si="114"/>
        <v>1275.47</v>
      </c>
      <c r="O312" s="52">
        <f t="shared" si="115"/>
        <v>0.2699999999999998</v>
      </c>
      <c r="P312" s="86">
        <f t="shared" si="116"/>
        <v>251.36999999999981</v>
      </c>
      <c r="Q312" s="223" t="s">
        <v>186</v>
      </c>
      <c r="R312" s="45" t="s">
        <v>27</v>
      </c>
      <c r="S312" s="45">
        <v>0.1</v>
      </c>
      <c r="T312" s="45">
        <f t="shared" si="100"/>
        <v>93.100000000000009</v>
      </c>
      <c r="U312" s="110"/>
      <c r="V312" s="47"/>
      <c r="W312" s="48"/>
      <c r="X312" s="48"/>
      <c r="Y312" s="48"/>
      <c r="Z312" s="48"/>
    </row>
    <row r="313" spans="1:26" s="1" customFormat="1" ht="33" hidden="1" customHeight="1">
      <c r="A313" s="58" t="s">
        <v>181</v>
      </c>
      <c r="B313" s="59">
        <v>43431</v>
      </c>
      <c r="C313" s="24">
        <v>260710</v>
      </c>
      <c r="D313" s="60">
        <v>5390</v>
      </c>
      <c r="E313" s="61" t="s">
        <v>24</v>
      </c>
      <c r="F313" s="62" t="s">
        <v>185</v>
      </c>
      <c r="G313" s="59">
        <v>43472</v>
      </c>
      <c r="H313" s="59">
        <v>43495</v>
      </c>
      <c r="I313" s="60" t="s">
        <v>26</v>
      </c>
      <c r="J313" s="220">
        <v>1150</v>
      </c>
      <c r="K313" s="45">
        <v>1.64</v>
      </c>
      <c r="L313" s="84">
        <f t="shared" si="113"/>
        <v>1886</v>
      </c>
      <c r="M313" s="85">
        <v>1.37</v>
      </c>
      <c r="N313" s="45">
        <f t="shared" si="114"/>
        <v>1575.5000000000002</v>
      </c>
      <c r="O313" s="52">
        <f t="shared" si="115"/>
        <v>0.2699999999999998</v>
      </c>
      <c r="P313" s="86">
        <f t="shared" si="116"/>
        <v>310.49999999999977</v>
      </c>
      <c r="Q313" s="223" t="s">
        <v>187</v>
      </c>
      <c r="R313" s="45" t="s">
        <v>27</v>
      </c>
      <c r="S313" s="45">
        <v>0.1</v>
      </c>
      <c r="T313" s="45">
        <f t="shared" si="100"/>
        <v>115</v>
      </c>
      <c r="U313" s="110"/>
      <c r="V313" s="47"/>
      <c r="W313" s="48"/>
      <c r="X313" s="48"/>
      <c r="Y313" s="48"/>
      <c r="Z313" s="48"/>
    </row>
    <row r="314" spans="1:26" s="1" customFormat="1" ht="33" hidden="1" customHeight="1">
      <c r="A314" s="58" t="s">
        <v>181</v>
      </c>
      <c r="B314" s="59">
        <v>43431</v>
      </c>
      <c r="C314" s="24">
        <v>260738</v>
      </c>
      <c r="D314" s="60">
        <v>5391</v>
      </c>
      <c r="E314" s="61" t="s">
        <v>24</v>
      </c>
      <c r="F314" s="62" t="s">
        <v>188</v>
      </c>
      <c r="G314" s="59">
        <v>43472</v>
      </c>
      <c r="H314" s="59">
        <v>43495</v>
      </c>
      <c r="I314" s="60" t="s">
        <v>26</v>
      </c>
      <c r="J314" s="220">
        <v>784</v>
      </c>
      <c r="K314" s="45">
        <v>1.64</v>
      </c>
      <c r="L314" s="84">
        <f t="shared" si="113"/>
        <v>1285.76</v>
      </c>
      <c r="M314" s="85">
        <v>1.37</v>
      </c>
      <c r="N314" s="45">
        <f t="shared" si="114"/>
        <v>1074.0800000000002</v>
      </c>
      <c r="O314" s="52">
        <f t="shared" si="115"/>
        <v>0.2699999999999998</v>
      </c>
      <c r="P314" s="86">
        <f t="shared" si="116"/>
        <v>211.67999999999984</v>
      </c>
      <c r="Q314" s="223" t="s">
        <v>189</v>
      </c>
      <c r="R314" s="45" t="s">
        <v>27</v>
      </c>
      <c r="S314" s="45">
        <v>0.1</v>
      </c>
      <c r="T314" s="45">
        <f t="shared" si="100"/>
        <v>78.400000000000006</v>
      </c>
      <c r="U314" s="110"/>
      <c r="V314" s="47"/>
      <c r="W314" s="48"/>
      <c r="X314" s="48"/>
      <c r="Y314" s="48"/>
      <c r="Z314" s="48"/>
    </row>
    <row r="315" spans="1:26" s="1" customFormat="1" ht="33" hidden="1" customHeight="1">
      <c r="A315" s="58" t="s">
        <v>181</v>
      </c>
      <c r="B315" s="59">
        <v>43431</v>
      </c>
      <c r="C315" s="24">
        <v>260756</v>
      </c>
      <c r="D315" s="60">
        <v>5391</v>
      </c>
      <c r="E315" s="61" t="s">
        <v>24</v>
      </c>
      <c r="F315" s="62" t="s">
        <v>188</v>
      </c>
      <c r="G315" s="59">
        <v>43472</v>
      </c>
      <c r="H315" s="59">
        <v>43495</v>
      </c>
      <c r="I315" s="60" t="s">
        <v>26</v>
      </c>
      <c r="J315" s="220">
        <v>962</v>
      </c>
      <c r="K315" s="45">
        <v>1.64</v>
      </c>
      <c r="L315" s="84">
        <f t="shared" si="113"/>
        <v>1577.6799999999998</v>
      </c>
      <c r="M315" s="85">
        <v>1.37</v>
      </c>
      <c r="N315" s="45">
        <f t="shared" si="114"/>
        <v>1317.94</v>
      </c>
      <c r="O315" s="52">
        <f t="shared" si="115"/>
        <v>0.2699999999999998</v>
      </c>
      <c r="P315" s="86">
        <f t="shared" si="116"/>
        <v>259.73999999999978</v>
      </c>
      <c r="Q315" s="223" t="s">
        <v>190</v>
      </c>
      <c r="R315" s="45" t="s">
        <v>27</v>
      </c>
      <c r="S315" s="45">
        <v>0.1</v>
      </c>
      <c r="T315" s="45">
        <f t="shared" si="100"/>
        <v>96.2</v>
      </c>
      <c r="U315" s="110"/>
      <c r="V315" s="47"/>
      <c r="W315" s="48"/>
      <c r="X315" s="48"/>
      <c r="Y315" s="48"/>
      <c r="Z315" s="48"/>
    </row>
    <row r="316" spans="1:26" s="1" customFormat="1" ht="33" hidden="1" customHeight="1">
      <c r="A316" s="63" t="s">
        <v>181</v>
      </c>
      <c r="B316" s="64">
        <v>43431</v>
      </c>
      <c r="C316" s="75">
        <v>260765</v>
      </c>
      <c r="D316" s="65">
        <v>5391</v>
      </c>
      <c r="E316" s="66" t="s">
        <v>24</v>
      </c>
      <c r="F316" s="67" t="s">
        <v>188</v>
      </c>
      <c r="G316" s="64">
        <v>43472</v>
      </c>
      <c r="H316" s="64">
        <v>43495</v>
      </c>
      <c r="I316" s="65" t="s">
        <v>26</v>
      </c>
      <c r="J316" s="221">
        <v>531</v>
      </c>
      <c r="K316" s="88">
        <v>1.64</v>
      </c>
      <c r="L316" s="89">
        <f t="shared" si="113"/>
        <v>870.83999999999992</v>
      </c>
      <c r="M316" s="90">
        <v>1.37</v>
      </c>
      <c r="N316" s="88">
        <f t="shared" si="114"/>
        <v>727.47</v>
      </c>
      <c r="O316" s="91">
        <f t="shared" si="115"/>
        <v>0.2699999999999998</v>
      </c>
      <c r="P316" s="92">
        <f t="shared" si="116"/>
        <v>143.36999999999989</v>
      </c>
      <c r="Q316" s="92">
        <v>870.84</v>
      </c>
      <c r="R316" s="88" t="s">
        <v>27</v>
      </c>
      <c r="S316" s="88">
        <v>0.1</v>
      </c>
      <c r="T316" s="88">
        <f t="shared" si="100"/>
        <v>53.1</v>
      </c>
      <c r="U316" s="111"/>
      <c r="V316" s="47"/>
      <c r="W316" s="48"/>
      <c r="X316" s="48"/>
      <c r="Y316" s="48"/>
      <c r="Z316" s="48"/>
    </row>
    <row r="317" spans="1:26" s="1" customFormat="1" ht="33" hidden="1" customHeight="1">
      <c r="A317" s="58" t="s">
        <v>181</v>
      </c>
      <c r="B317" s="59">
        <v>43431</v>
      </c>
      <c r="C317" s="24">
        <v>260792</v>
      </c>
      <c r="D317" s="60">
        <v>5392</v>
      </c>
      <c r="E317" s="61" t="s">
        <v>24</v>
      </c>
      <c r="F317" s="62" t="s">
        <v>191</v>
      </c>
      <c r="G317" s="59">
        <v>43472</v>
      </c>
      <c r="H317" s="59">
        <v>43495</v>
      </c>
      <c r="I317" s="60" t="s">
        <v>26</v>
      </c>
      <c r="J317" s="220">
        <v>539</v>
      </c>
      <c r="K317" s="45">
        <v>1.64</v>
      </c>
      <c r="L317" s="84">
        <f t="shared" si="113"/>
        <v>883.95999999999992</v>
      </c>
      <c r="M317" s="85">
        <v>1.37</v>
      </c>
      <c r="N317" s="45">
        <f t="shared" si="114"/>
        <v>738.43000000000006</v>
      </c>
      <c r="O317" s="52">
        <f t="shared" si="115"/>
        <v>0.2699999999999998</v>
      </c>
      <c r="P317" s="86">
        <f t="shared" si="116"/>
        <v>145.52999999999989</v>
      </c>
      <c r="Q317" s="223" t="s">
        <v>192</v>
      </c>
      <c r="R317" s="45" t="s">
        <v>27</v>
      </c>
      <c r="S317" s="45">
        <v>0.1</v>
      </c>
      <c r="T317" s="45">
        <f t="shared" si="100"/>
        <v>53.900000000000006</v>
      </c>
      <c r="U317" s="110"/>
      <c r="V317" s="47"/>
      <c r="W317" s="48"/>
      <c r="X317" s="48"/>
      <c r="Y317" s="48"/>
      <c r="Z317" s="48"/>
    </row>
    <row r="318" spans="1:26" s="1" customFormat="1" ht="33" hidden="1" customHeight="1">
      <c r="A318" s="58" t="s">
        <v>181</v>
      </c>
      <c r="B318" s="59">
        <v>43431</v>
      </c>
      <c r="C318" s="24">
        <v>260801</v>
      </c>
      <c r="D318" s="60">
        <v>5392</v>
      </c>
      <c r="E318" s="61" t="s">
        <v>24</v>
      </c>
      <c r="F318" s="62" t="s">
        <v>191</v>
      </c>
      <c r="G318" s="59">
        <v>43472</v>
      </c>
      <c r="H318" s="59">
        <v>43495</v>
      </c>
      <c r="I318" s="60" t="s">
        <v>26</v>
      </c>
      <c r="J318" s="220">
        <v>642</v>
      </c>
      <c r="K318" s="45">
        <v>1.64</v>
      </c>
      <c r="L318" s="84">
        <f t="shared" si="113"/>
        <v>1052.8799999999999</v>
      </c>
      <c r="M318" s="85">
        <v>1.37</v>
      </c>
      <c r="N318" s="45">
        <f t="shared" si="114"/>
        <v>879.54000000000008</v>
      </c>
      <c r="O318" s="52">
        <f t="shared" si="115"/>
        <v>0.2699999999999998</v>
      </c>
      <c r="P318" s="86">
        <f t="shared" si="116"/>
        <v>173.33999999999986</v>
      </c>
      <c r="Q318" s="223" t="s">
        <v>193</v>
      </c>
      <c r="R318" s="45" t="s">
        <v>27</v>
      </c>
      <c r="S318" s="45">
        <v>0.1</v>
      </c>
      <c r="T318" s="45">
        <f t="shared" si="100"/>
        <v>64.2</v>
      </c>
      <c r="U318" s="110"/>
      <c r="V318" s="47"/>
      <c r="W318" s="48"/>
      <c r="X318" s="48"/>
      <c r="Y318" s="48"/>
      <c r="Z318" s="48"/>
    </row>
    <row r="319" spans="1:26" s="1" customFormat="1" ht="33" hidden="1" customHeight="1">
      <c r="A319" s="58" t="s">
        <v>181</v>
      </c>
      <c r="B319" s="59">
        <v>43431</v>
      </c>
      <c r="C319" s="24">
        <v>260810</v>
      </c>
      <c r="D319" s="60">
        <v>5392</v>
      </c>
      <c r="E319" s="61" t="s">
        <v>24</v>
      </c>
      <c r="F319" s="62" t="s">
        <v>191</v>
      </c>
      <c r="G319" s="59">
        <v>43472</v>
      </c>
      <c r="H319" s="59">
        <v>43495</v>
      </c>
      <c r="I319" s="60" t="s">
        <v>26</v>
      </c>
      <c r="J319" s="220">
        <v>213</v>
      </c>
      <c r="K319" s="45">
        <v>1.64</v>
      </c>
      <c r="L319" s="84">
        <f t="shared" si="113"/>
        <v>349.32</v>
      </c>
      <c r="M319" s="85">
        <v>1.37</v>
      </c>
      <c r="N319" s="45">
        <f t="shared" si="114"/>
        <v>291.81</v>
      </c>
      <c r="O319" s="52">
        <f t="shared" si="115"/>
        <v>0.2699999999999998</v>
      </c>
      <c r="P319" s="86">
        <f t="shared" si="116"/>
        <v>57.509999999999955</v>
      </c>
      <c r="Q319" s="223" t="s">
        <v>194</v>
      </c>
      <c r="R319" s="45" t="s">
        <v>27</v>
      </c>
      <c r="S319" s="45">
        <v>0.1</v>
      </c>
      <c r="T319" s="45">
        <f t="shared" si="100"/>
        <v>21.3</v>
      </c>
      <c r="U319" s="110"/>
      <c r="V319" s="47"/>
      <c r="W319" s="48"/>
      <c r="X319" s="48"/>
      <c r="Y319" s="48"/>
      <c r="Z319" s="48"/>
    </row>
    <row r="320" spans="1:26" s="2" customFormat="1" ht="33" hidden="1" customHeight="1">
      <c r="A320" s="68" t="s">
        <v>195</v>
      </c>
      <c r="B320" s="69">
        <v>43431</v>
      </c>
      <c r="C320" s="70">
        <v>260087</v>
      </c>
      <c r="D320" s="70">
        <v>5378</v>
      </c>
      <c r="E320" s="71" t="s">
        <v>24</v>
      </c>
      <c r="F320" s="72" t="s">
        <v>196</v>
      </c>
      <c r="G320" s="69">
        <v>43481</v>
      </c>
      <c r="H320" s="69">
        <v>43496</v>
      </c>
      <c r="I320" s="70" t="s">
        <v>26</v>
      </c>
      <c r="J320" s="222">
        <v>686</v>
      </c>
      <c r="K320" s="94">
        <v>1.39</v>
      </c>
      <c r="L320" s="95">
        <f t="shared" si="113"/>
        <v>953.54</v>
      </c>
      <c r="M320" s="96">
        <v>1.23</v>
      </c>
      <c r="N320" s="94">
        <f t="shared" si="114"/>
        <v>843.78</v>
      </c>
      <c r="O320" s="97">
        <f t="shared" si="115"/>
        <v>0.15999999999999992</v>
      </c>
      <c r="P320" s="98">
        <f t="shared" si="116"/>
        <v>109.75999999999995</v>
      </c>
      <c r="Q320" s="224" t="s">
        <v>197</v>
      </c>
      <c r="R320" s="94" t="s">
        <v>27</v>
      </c>
      <c r="S320" s="94">
        <f>0.04+0.02</f>
        <v>0.06</v>
      </c>
      <c r="T320" s="94">
        <f t="shared" si="100"/>
        <v>41.16</v>
      </c>
      <c r="U320" s="360" t="s">
        <v>198</v>
      </c>
      <c r="V320" s="112"/>
      <c r="W320" s="113"/>
      <c r="X320" s="113"/>
      <c r="Y320" s="113"/>
      <c r="Z320" s="113"/>
    </row>
    <row r="321" spans="1:26" s="2" customFormat="1" ht="33" hidden="1" customHeight="1">
      <c r="A321" s="68" t="s">
        <v>195</v>
      </c>
      <c r="B321" s="69">
        <v>43431</v>
      </c>
      <c r="C321" s="70">
        <v>260105</v>
      </c>
      <c r="D321" s="70">
        <v>5378</v>
      </c>
      <c r="E321" s="71" t="s">
        <v>24</v>
      </c>
      <c r="F321" s="72" t="s">
        <v>196</v>
      </c>
      <c r="G321" s="69">
        <v>43481</v>
      </c>
      <c r="H321" s="69">
        <v>43496</v>
      </c>
      <c r="I321" s="70" t="s">
        <v>26</v>
      </c>
      <c r="J321" s="222">
        <v>712</v>
      </c>
      <c r="K321" s="94">
        <v>1.39</v>
      </c>
      <c r="L321" s="95">
        <f t="shared" si="113"/>
        <v>989.68</v>
      </c>
      <c r="M321" s="96">
        <v>1.23</v>
      </c>
      <c r="N321" s="94">
        <f t="shared" si="114"/>
        <v>875.76</v>
      </c>
      <c r="O321" s="97">
        <f t="shared" si="115"/>
        <v>0.15999999999999992</v>
      </c>
      <c r="P321" s="98">
        <f t="shared" si="116"/>
        <v>113.91999999999994</v>
      </c>
      <c r="Q321" s="224" t="s">
        <v>199</v>
      </c>
      <c r="R321" s="94" t="s">
        <v>27</v>
      </c>
      <c r="S321" s="94">
        <f>0.04+0.02</f>
        <v>0.06</v>
      </c>
      <c r="T321" s="94">
        <f t="shared" si="100"/>
        <v>42.72</v>
      </c>
      <c r="U321" s="361"/>
      <c r="V321" s="112"/>
      <c r="W321" s="113"/>
      <c r="X321" s="113"/>
      <c r="Y321" s="113"/>
      <c r="Z321" s="113"/>
    </row>
    <row r="322" spans="1:26" s="2" customFormat="1" ht="33" hidden="1" customHeight="1">
      <c r="A322" s="68" t="s">
        <v>195</v>
      </c>
      <c r="B322" s="69">
        <v>43431</v>
      </c>
      <c r="C322" s="70">
        <v>260114</v>
      </c>
      <c r="D322" s="70">
        <v>5378</v>
      </c>
      <c r="E322" s="71" t="s">
        <v>24</v>
      </c>
      <c r="F322" s="72" t="s">
        <v>196</v>
      </c>
      <c r="G322" s="69">
        <v>43481</v>
      </c>
      <c r="H322" s="69">
        <v>43496</v>
      </c>
      <c r="I322" s="70" t="s">
        <v>26</v>
      </c>
      <c r="J322" s="222">
        <v>406</v>
      </c>
      <c r="K322" s="94">
        <v>1.39</v>
      </c>
      <c r="L322" s="95">
        <f t="shared" si="113"/>
        <v>564.33999999999992</v>
      </c>
      <c r="M322" s="96">
        <v>1.23</v>
      </c>
      <c r="N322" s="94">
        <f t="shared" si="114"/>
        <v>499.38</v>
      </c>
      <c r="O322" s="97">
        <f t="shared" si="115"/>
        <v>0.15999999999999992</v>
      </c>
      <c r="P322" s="98">
        <f t="shared" si="116"/>
        <v>64.959999999999965</v>
      </c>
      <c r="Q322" s="224" t="s">
        <v>200</v>
      </c>
      <c r="R322" s="94" t="s">
        <v>27</v>
      </c>
      <c r="S322" s="94">
        <f>0.04+0.02</f>
        <v>0.06</v>
      </c>
      <c r="T322" s="94">
        <f t="shared" si="100"/>
        <v>24.36</v>
      </c>
      <c r="U322" s="362"/>
      <c r="V322" s="112"/>
      <c r="W322" s="113"/>
      <c r="X322" s="113"/>
      <c r="Y322" s="113"/>
      <c r="Z322" s="113"/>
    </row>
    <row r="323" spans="1:26" s="1" customFormat="1" ht="33" hidden="1" customHeight="1">
      <c r="A323" s="22" t="s">
        <v>195</v>
      </c>
      <c r="B323" s="23">
        <v>43431</v>
      </c>
      <c r="C323" s="24">
        <v>260123</v>
      </c>
      <c r="D323" s="24">
        <v>5379</v>
      </c>
      <c r="E323" s="25" t="s">
        <v>24</v>
      </c>
      <c r="F323" s="26" t="s">
        <v>201</v>
      </c>
      <c r="G323" s="23">
        <v>43481</v>
      </c>
      <c r="H323" s="23">
        <v>43496</v>
      </c>
      <c r="I323" s="24" t="s">
        <v>26</v>
      </c>
      <c r="J323" s="216">
        <v>2304</v>
      </c>
      <c r="K323" s="35">
        <v>1.4</v>
      </c>
      <c r="L323" s="36">
        <f t="shared" si="113"/>
        <v>3225.6</v>
      </c>
      <c r="M323" s="37">
        <v>1.23</v>
      </c>
      <c r="N323" s="35">
        <f t="shared" si="114"/>
        <v>2833.92</v>
      </c>
      <c r="O323" s="38">
        <f t="shared" si="115"/>
        <v>0.16999999999999993</v>
      </c>
      <c r="P323" s="39">
        <f t="shared" si="116"/>
        <v>391.67999999999984</v>
      </c>
      <c r="Q323" s="225" t="s">
        <v>202</v>
      </c>
      <c r="R323" s="35" t="s">
        <v>27</v>
      </c>
      <c r="S323" s="35">
        <f>0.03+0.02</f>
        <v>0.05</v>
      </c>
      <c r="T323" s="35">
        <f t="shared" si="100"/>
        <v>115.2</v>
      </c>
      <c r="U323" s="53"/>
      <c r="V323" s="47"/>
      <c r="W323" s="48"/>
      <c r="X323" s="48"/>
      <c r="Y323" s="48"/>
      <c r="Z323" s="48"/>
    </row>
    <row r="324" spans="1:26" s="1" customFormat="1" ht="33" hidden="1" customHeight="1">
      <c r="A324" s="22" t="s">
        <v>195</v>
      </c>
      <c r="B324" s="23">
        <v>43431</v>
      </c>
      <c r="C324" s="24">
        <v>260132</v>
      </c>
      <c r="D324" s="24">
        <v>5379</v>
      </c>
      <c r="E324" s="25" t="s">
        <v>24</v>
      </c>
      <c r="F324" s="26" t="s">
        <v>201</v>
      </c>
      <c r="G324" s="23">
        <v>43481</v>
      </c>
      <c r="H324" s="23">
        <v>43496</v>
      </c>
      <c r="I324" s="24" t="s">
        <v>26</v>
      </c>
      <c r="J324" s="216">
        <v>981</v>
      </c>
      <c r="K324" s="35">
        <v>1.4</v>
      </c>
      <c r="L324" s="36">
        <f t="shared" si="113"/>
        <v>1373.3999999999999</v>
      </c>
      <c r="M324" s="37">
        <v>1.23</v>
      </c>
      <c r="N324" s="35">
        <f t="shared" si="114"/>
        <v>1206.6299999999999</v>
      </c>
      <c r="O324" s="38">
        <f t="shared" si="115"/>
        <v>0.16999999999999993</v>
      </c>
      <c r="P324" s="39">
        <f t="shared" si="116"/>
        <v>166.76999999999992</v>
      </c>
      <c r="Q324" s="225" t="s">
        <v>203</v>
      </c>
      <c r="R324" s="35" t="s">
        <v>27</v>
      </c>
      <c r="S324" s="35">
        <f>0.03+0.02</f>
        <v>0.05</v>
      </c>
      <c r="T324" s="35">
        <f t="shared" si="100"/>
        <v>49.050000000000004</v>
      </c>
      <c r="U324" s="53"/>
      <c r="V324" s="47"/>
      <c r="W324" s="48"/>
      <c r="X324" s="48"/>
      <c r="Y324" s="48"/>
      <c r="Z324" s="48"/>
    </row>
    <row r="325" spans="1:26" s="1" customFormat="1" ht="33" hidden="1" customHeight="1">
      <c r="A325" s="73" t="s">
        <v>195</v>
      </c>
      <c r="B325" s="74">
        <v>43431</v>
      </c>
      <c r="C325" s="75">
        <v>260141</v>
      </c>
      <c r="D325" s="75">
        <v>5379</v>
      </c>
      <c r="E325" s="76" t="s">
        <v>24</v>
      </c>
      <c r="F325" s="77" t="s">
        <v>201</v>
      </c>
      <c r="G325" s="74">
        <v>43481</v>
      </c>
      <c r="H325" s="74">
        <v>43496</v>
      </c>
      <c r="I325" s="75" t="s">
        <v>26</v>
      </c>
      <c r="J325" s="219">
        <v>808</v>
      </c>
      <c r="K325" s="100">
        <v>1.4</v>
      </c>
      <c r="L325" s="101">
        <f t="shared" si="113"/>
        <v>1131.1999999999998</v>
      </c>
      <c r="M325" s="102">
        <v>1.23</v>
      </c>
      <c r="N325" s="100">
        <f t="shared" si="114"/>
        <v>993.84</v>
      </c>
      <c r="O325" s="103">
        <f t="shared" si="115"/>
        <v>0.16999999999999993</v>
      </c>
      <c r="P325" s="57">
        <f t="shared" si="116"/>
        <v>137.35999999999996</v>
      </c>
      <c r="Q325" s="57">
        <v>1131.2</v>
      </c>
      <c r="R325" s="100" t="s">
        <v>27</v>
      </c>
      <c r="S325" s="100">
        <f>0.03+0.02</f>
        <v>0.05</v>
      </c>
      <c r="T325" s="100">
        <f t="shared" si="100"/>
        <v>40.400000000000006</v>
      </c>
      <c r="U325" s="114"/>
      <c r="V325" s="47"/>
      <c r="W325" s="48"/>
      <c r="X325" s="48"/>
      <c r="Y325" s="48"/>
      <c r="Z325" s="48"/>
    </row>
    <row r="326" spans="1:26" s="1" customFormat="1" ht="33" hidden="1" customHeight="1">
      <c r="A326" s="22" t="s">
        <v>195</v>
      </c>
      <c r="B326" s="23">
        <v>43431</v>
      </c>
      <c r="C326" s="24">
        <v>260215</v>
      </c>
      <c r="D326" s="24">
        <v>5382</v>
      </c>
      <c r="E326" s="25" t="s">
        <v>24</v>
      </c>
      <c r="F326" s="26" t="s">
        <v>204</v>
      </c>
      <c r="G326" s="23">
        <v>43481</v>
      </c>
      <c r="H326" s="23">
        <v>43496</v>
      </c>
      <c r="I326" s="24" t="s">
        <v>26</v>
      </c>
      <c r="J326" s="216">
        <v>784</v>
      </c>
      <c r="K326" s="35">
        <v>1.47</v>
      </c>
      <c r="L326" s="36">
        <f t="shared" si="113"/>
        <v>1152.48</v>
      </c>
      <c r="M326" s="37">
        <v>1.27</v>
      </c>
      <c r="N326" s="35">
        <f t="shared" si="114"/>
        <v>995.68000000000006</v>
      </c>
      <c r="O326" s="38">
        <f t="shared" si="115"/>
        <v>0.19999999999999996</v>
      </c>
      <c r="P326" s="39">
        <f t="shared" si="116"/>
        <v>156.79999999999995</v>
      </c>
      <c r="Q326" s="225" t="s">
        <v>205</v>
      </c>
      <c r="R326" s="35" t="s">
        <v>27</v>
      </c>
      <c r="S326" s="35">
        <f t="shared" ref="S326:S331" si="117">0.04+0.02</f>
        <v>0.06</v>
      </c>
      <c r="T326" s="35">
        <f t="shared" si="100"/>
        <v>47.04</v>
      </c>
      <c r="U326" s="53"/>
      <c r="V326" s="47"/>
      <c r="W326" s="48"/>
      <c r="X326" s="48"/>
      <c r="Y326" s="48"/>
      <c r="Z326" s="48"/>
    </row>
    <row r="327" spans="1:26" s="1" customFormat="1" ht="33" hidden="1" customHeight="1">
      <c r="A327" s="22" t="s">
        <v>195</v>
      </c>
      <c r="B327" s="23">
        <v>43431</v>
      </c>
      <c r="C327" s="24">
        <v>260224</v>
      </c>
      <c r="D327" s="24">
        <v>5382</v>
      </c>
      <c r="E327" s="25" t="s">
        <v>24</v>
      </c>
      <c r="F327" s="26" t="s">
        <v>204</v>
      </c>
      <c r="G327" s="23">
        <v>43481</v>
      </c>
      <c r="H327" s="23">
        <v>43496</v>
      </c>
      <c r="I327" s="24" t="s">
        <v>26</v>
      </c>
      <c r="J327" s="216">
        <v>1225</v>
      </c>
      <c r="K327" s="35">
        <v>1.47</v>
      </c>
      <c r="L327" s="36">
        <f t="shared" si="113"/>
        <v>1800.75</v>
      </c>
      <c r="M327" s="37">
        <v>1.27</v>
      </c>
      <c r="N327" s="35">
        <f t="shared" si="114"/>
        <v>1555.75</v>
      </c>
      <c r="O327" s="38">
        <f t="shared" si="115"/>
        <v>0.19999999999999996</v>
      </c>
      <c r="P327" s="39">
        <f t="shared" si="116"/>
        <v>244.99999999999994</v>
      </c>
      <c r="Q327" s="225" t="s">
        <v>206</v>
      </c>
      <c r="R327" s="35" t="s">
        <v>27</v>
      </c>
      <c r="S327" s="35">
        <f t="shared" si="117"/>
        <v>0.06</v>
      </c>
      <c r="T327" s="35">
        <f t="shared" ref="T327:T332" si="118">+S327*J327</f>
        <v>73.5</v>
      </c>
      <c r="U327" s="53"/>
      <c r="V327" s="47"/>
      <c r="W327" s="48"/>
      <c r="X327" s="48"/>
      <c r="Y327" s="48"/>
      <c r="Z327" s="48"/>
    </row>
    <row r="328" spans="1:26" s="1" customFormat="1" ht="33" hidden="1" customHeight="1">
      <c r="A328" s="22" t="s">
        <v>195</v>
      </c>
      <c r="B328" s="23">
        <v>43431</v>
      </c>
      <c r="C328" s="24">
        <v>260233</v>
      </c>
      <c r="D328" s="24">
        <v>5382</v>
      </c>
      <c r="E328" s="25" t="s">
        <v>24</v>
      </c>
      <c r="F328" s="26" t="s">
        <v>204</v>
      </c>
      <c r="G328" s="23">
        <v>43481</v>
      </c>
      <c r="H328" s="23">
        <v>43496</v>
      </c>
      <c r="I328" s="24" t="s">
        <v>26</v>
      </c>
      <c r="J328" s="216">
        <v>777</v>
      </c>
      <c r="K328" s="35">
        <v>1.47</v>
      </c>
      <c r="L328" s="36">
        <f t="shared" si="113"/>
        <v>1142.19</v>
      </c>
      <c r="M328" s="37">
        <v>1.27</v>
      </c>
      <c r="N328" s="35">
        <f t="shared" si="114"/>
        <v>986.79</v>
      </c>
      <c r="O328" s="38">
        <f t="shared" si="115"/>
        <v>0.19999999999999996</v>
      </c>
      <c r="P328" s="39">
        <f t="shared" si="116"/>
        <v>155.39999999999998</v>
      </c>
      <c r="Q328" s="225" t="s">
        <v>207</v>
      </c>
      <c r="R328" s="35" t="s">
        <v>27</v>
      </c>
      <c r="S328" s="35">
        <f t="shared" si="117"/>
        <v>0.06</v>
      </c>
      <c r="T328" s="35">
        <f t="shared" si="118"/>
        <v>46.62</v>
      </c>
      <c r="U328" s="53"/>
      <c r="V328" s="47"/>
      <c r="W328" s="48"/>
      <c r="X328" s="48"/>
      <c r="Y328" s="48"/>
      <c r="Z328" s="48"/>
    </row>
    <row r="329" spans="1:26" s="199" customFormat="1" ht="33" hidden="1" customHeight="1">
      <c r="A329" s="68" t="s">
        <v>195</v>
      </c>
      <c r="B329" s="69">
        <v>43431</v>
      </c>
      <c r="C329" s="70">
        <v>260600</v>
      </c>
      <c r="D329" s="70">
        <v>5388</v>
      </c>
      <c r="E329" s="71" t="s">
        <v>24</v>
      </c>
      <c r="F329" s="72" t="s">
        <v>208</v>
      </c>
      <c r="G329" s="69">
        <v>43481</v>
      </c>
      <c r="H329" s="69">
        <v>43496</v>
      </c>
      <c r="I329" s="70" t="s">
        <v>26</v>
      </c>
      <c r="J329" s="222">
        <v>294</v>
      </c>
      <c r="K329" s="94">
        <v>1.55</v>
      </c>
      <c r="L329" s="95">
        <f t="shared" si="113"/>
        <v>455.7</v>
      </c>
      <c r="M329" s="96">
        <v>1.36</v>
      </c>
      <c r="N329" s="94">
        <f t="shared" si="114"/>
        <v>399.84000000000003</v>
      </c>
      <c r="O329" s="97">
        <f t="shared" si="115"/>
        <v>0.18999999999999995</v>
      </c>
      <c r="P329" s="98">
        <f t="shared" si="116"/>
        <v>55.859999999999985</v>
      </c>
      <c r="Q329" s="224" t="s">
        <v>209</v>
      </c>
      <c r="R329" s="94" t="s">
        <v>27</v>
      </c>
      <c r="S329" s="94">
        <f t="shared" si="117"/>
        <v>0.06</v>
      </c>
      <c r="T329" s="94">
        <f t="shared" si="118"/>
        <v>17.64</v>
      </c>
      <c r="U329" s="360" t="s">
        <v>198</v>
      </c>
      <c r="V329" s="226"/>
      <c r="W329" s="227"/>
      <c r="X329" s="227"/>
      <c r="Y329" s="227"/>
      <c r="Z329" s="227"/>
    </row>
    <row r="330" spans="1:26" s="199" customFormat="1" ht="33" hidden="1" customHeight="1">
      <c r="A330" s="68" t="s">
        <v>195</v>
      </c>
      <c r="B330" s="69">
        <v>43431</v>
      </c>
      <c r="C330" s="70">
        <v>260619</v>
      </c>
      <c r="D330" s="70">
        <v>5388</v>
      </c>
      <c r="E330" s="71" t="s">
        <v>24</v>
      </c>
      <c r="F330" s="72" t="s">
        <v>208</v>
      </c>
      <c r="G330" s="69">
        <v>43481</v>
      </c>
      <c r="H330" s="69">
        <v>43496</v>
      </c>
      <c r="I330" s="70" t="s">
        <v>26</v>
      </c>
      <c r="J330" s="222">
        <v>497</v>
      </c>
      <c r="K330" s="94">
        <v>1.55</v>
      </c>
      <c r="L330" s="95">
        <f t="shared" si="113"/>
        <v>770.35</v>
      </c>
      <c r="M330" s="96">
        <v>1.36</v>
      </c>
      <c r="N330" s="94">
        <f t="shared" si="114"/>
        <v>675.92000000000007</v>
      </c>
      <c r="O330" s="97">
        <f t="shared" si="115"/>
        <v>0.18999999999999995</v>
      </c>
      <c r="P330" s="98">
        <f t="shared" si="116"/>
        <v>94.429999999999978</v>
      </c>
      <c r="Q330" s="224" t="s">
        <v>210</v>
      </c>
      <c r="R330" s="94" t="s">
        <v>27</v>
      </c>
      <c r="S330" s="94">
        <f t="shared" si="117"/>
        <v>0.06</v>
      </c>
      <c r="T330" s="94">
        <f t="shared" si="118"/>
        <v>29.82</v>
      </c>
      <c r="U330" s="361"/>
      <c r="V330" s="226"/>
      <c r="W330" s="227"/>
      <c r="X330" s="227"/>
      <c r="Y330" s="227"/>
      <c r="Z330" s="227"/>
    </row>
    <row r="331" spans="1:26" s="199" customFormat="1" ht="33" hidden="1" customHeight="1">
      <c r="A331" s="68" t="s">
        <v>195</v>
      </c>
      <c r="B331" s="69">
        <v>43431</v>
      </c>
      <c r="C331" s="70">
        <v>260628</v>
      </c>
      <c r="D331" s="70">
        <v>5388</v>
      </c>
      <c r="E331" s="71" t="s">
        <v>24</v>
      </c>
      <c r="F331" s="72" t="s">
        <v>208</v>
      </c>
      <c r="G331" s="69">
        <v>43481</v>
      </c>
      <c r="H331" s="69">
        <v>43496</v>
      </c>
      <c r="I331" s="70" t="s">
        <v>26</v>
      </c>
      <c r="J331" s="222">
        <v>313</v>
      </c>
      <c r="K331" s="94">
        <v>1.55</v>
      </c>
      <c r="L331" s="95">
        <f t="shared" si="113"/>
        <v>485.15000000000003</v>
      </c>
      <c r="M331" s="96">
        <v>1.36</v>
      </c>
      <c r="N331" s="94">
        <f t="shared" si="114"/>
        <v>425.68</v>
      </c>
      <c r="O331" s="97">
        <f t="shared" si="115"/>
        <v>0.18999999999999995</v>
      </c>
      <c r="P331" s="98">
        <f t="shared" si="116"/>
        <v>59.469999999999985</v>
      </c>
      <c r="Q331" s="224" t="s">
        <v>211</v>
      </c>
      <c r="R331" s="94" t="s">
        <v>27</v>
      </c>
      <c r="S331" s="94">
        <f t="shared" si="117"/>
        <v>0.06</v>
      </c>
      <c r="T331" s="94">
        <f t="shared" si="118"/>
        <v>18.779999999999998</v>
      </c>
      <c r="U331" s="362"/>
      <c r="V331" s="226"/>
      <c r="W331" s="227"/>
      <c r="X331" s="227"/>
      <c r="Y331" s="227"/>
      <c r="Z331" s="227"/>
    </row>
    <row r="332" spans="1:26" s="1" customFormat="1" ht="33" hidden="1" customHeight="1">
      <c r="A332" s="73" t="s">
        <v>212</v>
      </c>
      <c r="B332" s="74">
        <v>43431</v>
      </c>
      <c r="C332" s="75">
        <v>260729</v>
      </c>
      <c r="D332" s="75">
        <v>5390</v>
      </c>
      <c r="E332" s="76" t="s">
        <v>24</v>
      </c>
      <c r="F332" s="77" t="s">
        <v>185</v>
      </c>
      <c r="G332" s="74">
        <v>43481</v>
      </c>
      <c r="H332" s="74">
        <v>43496</v>
      </c>
      <c r="I332" s="75" t="s">
        <v>26</v>
      </c>
      <c r="J332" s="219">
        <v>551</v>
      </c>
      <c r="K332" s="100">
        <v>1.64</v>
      </c>
      <c r="L332" s="101">
        <f t="shared" si="113"/>
        <v>903.64</v>
      </c>
      <c r="M332" s="102">
        <v>1.37</v>
      </c>
      <c r="N332" s="100">
        <f t="shared" si="114"/>
        <v>754.87</v>
      </c>
      <c r="O332" s="103">
        <f t="shared" si="115"/>
        <v>0.2699999999999998</v>
      </c>
      <c r="P332" s="57">
        <f t="shared" si="116"/>
        <v>148.7699999999999</v>
      </c>
      <c r="Q332" s="57">
        <v>903.64</v>
      </c>
      <c r="R332" s="100" t="s">
        <v>27</v>
      </c>
      <c r="S332" s="100">
        <v>0.1</v>
      </c>
      <c r="T332" s="100">
        <f t="shared" si="118"/>
        <v>55.1</v>
      </c>
      <c r="U332" s="114"/>
      <c r="V332" s="47"/>
      <c r="W332" s="48"/>
      <c r="X332" s="48"/>
      <c r="Y332" s="48"/>
      <c r="Z332" s="48"/>
    </row>
    <row r="333" spans="1:26" s="1" customFormat="1" ht="33" hidden="1" customHeight="1">
      <c r="A333" s="22" t="s">
        <v>213</v>
      </c>
      <c r="B333" s="23">
        <v>43433</v>
      </c>
      <c r="C333" s="24">
        <v>268281</v>
      </c>
      <c r="D333" s="24">
        <v>4277</v>
      </c>
      <c r="E333" s="25" t="s">
        <v>24</v>
      </c>
      <c r="F333" s="26" t="s">
        <v>214</v>
      </c>
      <c r="G333" s="23">
        <v>43493</v>
      </c>
      <c r="H333" s="23">
        <v>43517</v>
      </c>
      <c r="I333" s="24" t="s">
        <v>26</v>
      </c>
      <c r="J333" s="216">
        <v>1911</v>
      </c>
      <c r="K333" s="35">
        <v>1.53</v>
      </c>
      <c r="L333" s="36">
        <f t="shared" ref="L333:L364" si="119">+K333*J333</f>
        <v>2923.83</v>
      </c>
      <c r="M333" s="37">
        <v>1.33</v>
      </c>
      <c r="N333" s="35">
        <f t="shared" ref="N333:N364" si="120">+M333*J333</f>
        <v>2541.63</v>
      </c>
      <c r="O333" s="38">
        <f t="shared" ref="O333:O364" si="121">+K333-M333</f>
        <v>0.19999999999999996</v>
      </c>
      <c r="P333" s="57">
        <f t="shared" ref="P333:P364" si="122">+O333*J333</f>
        <v>382.19999999999993</v>
      </c>
      <c r="Q333" s="57">
        <v>2923.83</v>
      </c>
      <c r="R333" s="35" t="s">
        <v>27</v>
      </c>
      <c r="S333" s="35">
        <f t="shared" ref="S333:S338" si="123">0.04+0.02</f>
        <v>0.06</v>
      </c>
      <c r="T333" s="35">
        <f t="shared" ref="T333:T390" si="124">+S333*J333</f>
        <v>114.66</v>
      </c>
      <c r="U333" s="53"/>
      <c r="V333" s="47"/>
      <c r="W333" s="48"/>
      <c r="X333" s="48"/>
      <c r="Y333" s="48"/>
      <c r="Z333" s="48"/>
    </row>
    <row r="334" spans="1:26" s="1" customFormat="1" ht="33" hidden="1" customHeight="1">
      <c r="A334" s="22" t="s">
        <v>213</v>
      </c>
      <c r="B334" s="23">
        <v>43433</v>
      </c>
      <c r="C334" s="24">
        <v>268319</v>
      </c>
      <c r="D334" s="24">
        <v>4277</v>
      </c>
      <c r="E334" s="25" t="s">
        <v>24</v>
      </c>
      <c r="F334" s="26" t="s">
        <v>214</v>
      </c>
      <c r="G334" s="23">
        <v>43493</v>
      </c>
      <c r="H334" s="23">
        <v>43517</v>
      </c>
      <c r="I334" s="24" t="s">
        <v>26</v>
      </c>
      <c r="J334" s="216">
        <v>1885</v>
      </c>
      <c r="K334" s="35">
        <v>1.53</v>
      </c>
      <c r="L334" s="36">
        <f t="shared" si="119"/>
        <v>2884.05</v>
      </c>
      <c r="M334" s="37">
        <v>1.33</v>
      </c>
      <c r="N334" s="35">
        <f t="shared" si="120"/>
        <v>2507.0500000000002</v>
      </c>
      <c r="O334" s="38">
        <f t="shared" si="121"/>
        <v>0.19999999999999996</v>
      </c>
      <c r="P334" s="57">
        <f t="shared" si="122"/>
        <v>376.99999999999994</v>
      </c>
      <c r="Q334" s="57">
        <v>2884.05</v>
      </c>
      <c r="R334" s="35" t="s">
        <v>27</v>
      </c>
      <c r="S334" s="35">
        <f t="shared" si="123"/>
        <v>0.06</v>
      </c>
      <c r="T334" s="35">
        <f t="shared" si="124"/>
        <v>113.1</v>
      </c>
      <c r="U334" s="53"/>
      <c r="V334" s="47"/>
      <c r="W334" s="48"/>
      <c r="X334" s="48"/>
      <c r="Y334" s="48"/>
      <c r="Z334" s="48"/>
    </row>
    <row r="335" spans="1:26" s="1" customFormat="1" ht="33" hidden="1" customHeight="1">
      <c r="A335" s="22" t="s">
        <v>213</v>
      </c>
      <c r="B335" s="23">
        <v>43433</v>
      </c>
      <c r="C335" s="24">
        <v>268328</v>
      </c>
      <c r="D335" s="24">
        <v>4277</v>
      </c>
      <c r="E335" s="25" t="s">
        <v>24</v>
      </c>
      <c r="F335" s="26" t="s">
        <v>214</v>
      </c>
      <c r="G335" s="23">
        <v>43493</v>
      </c>
      <c r="H335" s="23">
        <v>43517</v>
      </c>
      <c r="I335" s="24" t="s">
        <v>26</v>
      </c>
      <c r="J335" s="216">
        <v>1082</v>
      </c>
      <c r="K335" s="35">
        <v>1.53</v>
      </c>
      <c r="L335" s="36">
        <f t="shared" si="119"/>
        <v>1655.46</v>
      </c>
      <c r="M335" s="37">
        <v>1.33</v>
      </c>
      <c r="N335" s="35">
        <f t="shared" si="120"/>
        <v>1439.0600000000002</v>
      </c>
      <c r="O335" s="38">
        <f t="shared" si="121"/>
        <v>0.19999999999999996</v>
      </c>
      <c r="P335" s="57">
        <f t="shared" si="122"/>
        <v>216.39999999999995</v>
      </c>
      <c r="Q335" s="57"/>
      <c r="R335" s="35" t="s">
        <v>27</v>
      </c>
      <c r="S335" s="35">
        <f t="shared" si="123"/>
        <v>0.06</v>
      </c>
      <c r="T335" s="35">
        <f t="shared" si="124"/>
        <v>64.92</v>
      </c>
      <c r="U335" s="53"/>
      <c r="V335" s="47"/>
      <c r="W335" s="48"/>
      <c r="X335" s="48"/>
      <c r="Y335" s="48"/>
      <c r="Z335" s="48"/>
    </row>
    <row r="336" spans="1:26" s="1" customFormat="1" ht="33" hidden="1" customHeight="1">
      <c r="A336" s="22" t="s">
        <v>213</v>
      </c>
      <c r="B336" s="23">
        <v>43433</v>
      </c>
      <c r="C336" s="24">
        <v>268337</v>
      </c>
      <c r="D336" s="24">
        <v>4278</v>
      </c>
      <c r="E336" s="25" t="s">
        <v>24</v>
      </c>
      <c r="F336" s="26" t="s">
        <v>215</v>
      </c>
      <c r="G336" s="23">
        <v>43493</v>
      </c>
      <c r="H336" s="23">
        <v>43517</v>
      </c>
      <c r="I336" s="24" t="s">
        <v>26</v>
      </c>
      <c r="J336" s="216">
        <v>1911</v>
      </c>
      <c r="K336" s="35">
        <v>1.53</v>
      </c>
      <c r="L336" s="36">
        <f t="shared" si="119"/>
        <v>2923.83</v>
      </c>
      <c r="M336" s="37">
        <v>1.33</v>
      </c>
      <c r="N336" s="35">
        <f t="shared" si="120"/>
        <v>2541.63</v>
      </c>
      <c r="O336" s="38">
        <f t="shared" si="121"/>
        <v>0.19999999999999996</v>
      </c>
      <c r="P336" s="57">
        <f t="shared" si="122"/>
        <v>382.19999999999993</v>
      </c>
      <c r="Q336" s="57">
        <v>2923.83</v>
      </c>
      <c r="R336" s="35" t="s">
        <v>27</v>
      </c>
      <c r="S336" s="35">
        <f t="shared" si="123"/>
        <v>0.06</v>
      </c>
      <c r="T336" s="35">
        <f t="shared" si="124"/>
        <v>114.66</v>
      </c>
      <c r="U336" s="53"/>
      <c r="V336" s="47"/>
      <c r="W336" s="48"/>
      <c r="X336" s="48"/>
      <c r="Y336" s="48"/>
      <c r="Z336" s="48"/>
    </row>
    <row r="337" spans="1:26" s="1" customFormat="1" ht="33" hidden="1" customHeight="1">
      <c r="A337" s="22" t="s">
        <v>213</v>
      </c>
      <c r="B337" s="23">
        <v>43433</v>
      </c>
      <c r="C337" s="24">
        <v>268355</v>
      </c>
      <c r="D337" s="24">
        <v>4278</v>
      </c>
      <c r="E337" s="25" t="s">
        <v>24</v>
      </c>
      <c r="F337" s="26" t="s">
        <v>215</v>
      </c>
      <c r="G337" s="23">
        <v>43493</v>
      </c>
      <c r="H337" s="23">
        <v>43517</v>
      </c>
      <c r="I337" s="24" t="s">
        <v>26</v>
      </c>
      <c r="J337" s="216">
        <v>1882</v>
      </c>
      <c r="K337" s="35">
        <v>1.53</v>
      </c>
      <c r="L337" s="36">
        <f t="shared" si="119"/>
        <v>2879.46</v>
      </c>
      <c r="M337" s="37">
        <v>1.33</v>
      </c>
      <c r="N337" s="35">
        <f t="shared" si="120"/>
        <v>2503.06</v>
      </c>
      <c r="O337" s="38">
        <f t="shared" si="121"/>
        <v>0.19999999999999996</v>
      </c>
      <c r="P337" s="57">
        <f t="shared" si="122"/>
        <v>376.39999999999992</v>
      </c>
      <c r="Q337" s="57">
        <v>2879.46</v>
      </c>
      <c r="R337" s="35" t="s">
        <v>27</v>
      </c>
      <c r="S337" s="35">
        <f t="shared" si="123"/>
        <v>0.06</v>
      </c>
      <c r="T337" s="35">
        <f t="shared" si="124"/>
        <v>112.92</v>
      </c>
      <c r="U337" s="53"/>
      <c r="V337" s="47"/>
      <c r="W337" s="48"/>
      <c r="X337" s="48"/>
      <c r="Y337" s="48"/>
      <c r="Z337" s="48"/>
    </row>
    <row r="338" spans="1:26" s="1" customFormat="1" ht="33" hidden="1" customHeight="1">
      <c r="A338" s="22" t="s">
        <v>213</v>
      </c>
      <c r="B338" s="23">
        <v>43433</v>
      </c>
      <c r="C338" s="24">
        <v>268364</v>
      </c>
      <c r="D338" s="24">
        <v>4278</v>
      </c>
      <c r="E338" s="25" t="s">
        <v>24</v>
      </c>
      <c r="F338" s="26" t="s">
        <v>215</v>
      </c>
      <c r="G338" s="23">
        <v>43493</v>
      </c>
      <c r="H338" s="23">
        <v>43517</v>
      </c>
      <c r="I338" s="24" t="s">
        <v>26</v>
      </c>
      <c r="J338" s="216">
        <v>1082</v>
      </c>
      <c r="K338" s="35">
        <v>1.53</v>
      </c>
      <c r="L338" s="36">
        <f t="shared" si="119"/>
        <v>1655.46</v>
      </c>
      <c r="M338" s="37">
        <v>1.33</v>
      </c>
      <c r="N338" s="35">
        <f t="shared" si="120"/>
        <v>1439.0600000000002</v>
      </c>
      <c r="O338" s="38">
        <f t="shared" si="121"/>
        <v>0.19999999999999996</v>
      </c>
      <c r="P338" s="57">
        <f t="shared" si="122"/>
        <v>216.39999999999995</v>
      </c>
      <c r="Q338" s="57"/>
      <c r="R338" s="35" t="s">
        <v>27</v>
      </c>
      <c r="S338" s="35">
        <f t="shared" si="123"/>
        <v>0.06</v>
      </c>
      <c r="T338" s="35">
        <f t="shared" si="124"/>
        <v>64.92</v>
      </c>
      <c r="U338" s="53"/>
      <c r="V338" s="47"/>
      <c r="W338" s="48"/>
      <c r="X338" s="48"/>
      <c r="Y338" s="48"/>
      <c r="Z338" s="48"/>
    </row>
    <row r="339" spans="1:26" s="1" customFormat="1" ht="33" hidden="1" customHeight="1">
      <c r="A339" s="22" t="s">
        <v>216</v>
      </c>
      <c r="B339" s="23">
        <v>43433</v>
      </c>
      <c r="C339" s="24">
        <v>268391</v>
      </c>
      <c r="D339" s="24">
        <v>4279</v>
      </c>
      <c r="E339" s="25" t="s">
        <v>24</v>
      </c>
      <c r="F339" s="26" t="s">
        <v>217</v>
      </c>
      <c r="G339" s="23">
        <v>43493</v>
      </c>
      <c r="H339" s="23">
        <v>43517</v>
      </c>
      <c r="I339" s="24" t="s">
        <v>26</v>
      </c>
      <c r="J339" s="216">
        <v>1519</v>
      </c>
      <c r="K339" s="35">
        <v>1.39</v>
      </c>
      <c r="L339" s="36">
        <f t="shared" si="119"/>
        <v>2111.41</v>
      </c>
      <c r="M339" s="37">
        <v>1.22</v>
      </c>
      <c r="N339" s="35">
        <f t="shared" si="120"/>
        <v>1853.18</v>
      </c>
      <c r="O339" s="38">
        <f t="shared" si="121"/>
        <v>0.16999999999999993</v>
      </c>
      <c r="P339" s="57">
        <f t="shared" si="122"/>
        <v>258.2299999999999</v>
      </c>
      <c r="Q339" s="57">
        <v>2111.41</v>
      </c>
      <c r="R339" s="35" t="s">
        <v>27</v>
      </c>
      <c r="S339" s="35">
        <f t="shared" ref="S339:S344" si="125">0.03+0.02</f>
        <v>0.05</v>
      </c>
      <c r="T339" s="35">
        <f t="shared" si="124"/>
        <v>75.95</v>
      </c>
      <c r="U339" s="53"/>
      <c r="V339" s="47"/>
      <c r="W339" s="48"/>
      <c r="X339" s="48"/>
      <c r="Y339" s="48"/>
      <c r="Z339" s="48"/>
    </row>
    <row r="340" spans="1:26" s="1" customFormat="1" ht="33" hidden="1" customHeight="1">
      <c r="A340" s="22" t="s">
        <v>216</v>
      </c>
      <c r="B340" s="23">
        <v>43433</v>
      </c>
      <c r="C340" s="24">
        <v>268410</v>
      </c>
      <c r="D340" s="24">
        <v>4279</v>
      </c>
      <c r="E340" s="25" t="s">
        <v>24</v>
      </c>
      <c r="F340" s="26" t="s">
        <v>217</v>
      </c>
      <c r="G340" s="23">
        <v>43493</v>
      </c>
      <c r="H340" s="23">
        <v>43517</v>
      </c>
      <c r="I340" s="24" t="s">
        <v>26</v>
      </c>
      <c r="J340" s="216">
        <v>1470</v>
      </c>
      <c r="K340" s="35">
        <v>1.39</v>
      </c>
      <c r="L340" s="36">
        <f t="shared" si="119"/>
        <v>2043.3</v>
      </c>
      <c r="M340" s="37">
        <v>1.22</v>
      </c>
      <c r="N340" s="35">
        <f t="shared" si="120"/>
        <v>1793.3999999999999</v>
      </c>
      <c r="O340" s="38">
        <f t="shared" si="121"/>
        <v>0.16999999999999993</v>
      </c>
      <c r="P340" s="57">
        <f t="shared" si="122"/>
        <v>249.89999999999989</v>
      </c>
      <c r="Q340" s="225" t="s">
        <v>218</v>
      </c>
      <c r="R340" s="35" t="s">
        <v>27</v>
      </c>
      <c r="S340" s="35">
        <f t="shared" si="125"/>
        <v>0.05</v>
      </c>
      <c r="T340" s="35">
        <f t="shared" si="124"/>
        <v>73.5</v>
      </c>
      <c r="U340" s="53"/>
      <c r="V340" s="47"/>
      <c r="W340" s="48"/>
      <c r="X340" s="48"/>
      <c r="Y340" s="48"/>
      <c r="Z340" s="48"/>
    </row>
    <row r="341" spans="1:26" s="1" customFormat="1" ht="33" hidden="1" customHeight="1">
      <c r="A341" s="22" t="s">
        <v>216</v>
      </c>
      <c r="B341" s="23">
        <v>43433</v>
      </c>
      <c r="C341" s="24">
        <v>268429</v>
      </c>
      <c r="D341" s="24">
        <v>4279</v>
      </c>
      <c r="E341" s="25" t="s">
        <v>24</v>
      </c>
      <c r="F341" s="26" t="s">
        <v>217</v>
      </c>
      <c r="G341" s="23">
        <v>43493</v>
      </c>
      <c r="H341" s="23">
        <v>43517</v>
      </c>
      <c r="I341" s="24" t="s">
        <v>26</v>
      </c>
      <c r="J341" s="216">
        <v>853</v>
      </c>
      <c r="K341" s="35">
        <v>1.39</v>
      </c>
      <c r="L341" s="36">
        <f t="shared" si="119"/>
        <v>1185.6699999999998</v>
      </c>
      <c r="M341" s="37">
        <v>1.22</v>
      </c>
      <c r="N341" s="35">
        <f t="shared" si="120"/>
        <v>1040.6600000000001</v>
      </c>
      <c r="O341" s="38">
        <f t="shared" si="121"/>
        <v>0.16999999999999993</v>
      </c>
      <c r="P341" s="57">
        <f t="shared" si="122"/>
        <v>145.00999999999993</v>
      </c>
      <c r="Q341" s="57"/>
      <c r="R341" s="35" t="s">
        <v>27</v>
      </c>
      <c r="S341" s="35">
        <f t="shared" si="125"/>
        <v>0.05</v>
      </c>
      <c r="T341" s="35">
        <f t="shared" si="124"/>
        <v>42.650000000000006</v>
      </c>
      <c r="U341" s="53"/>
      <c r="V341" s="47"/>
      <c r="W341" s="48"/>
      <c r="X341" s="48"/>
      <c r="Y341" s="48"/>
      <c r="Z341" s="48"/>
    </row>
    <row r="342" spans="1:26" s="1" customFormat="1" ht="33" hidden="1" customHeight="1">
      <c r="A342" s="22" t="s">
        <v>216</v>
      </c>
      <c r="B342" s="23">
        <v>43433</v>
      </c>
      <c r="C342" s="24">
        <v>268465</v>
      </c>
      <c r="D342" s="24">
        <v>4280</v>
      </c>
      <c r="E342" s="25" t="s">
        <v>24</v>
      </c>
      <c r="F342" s="26" t="s">
        <v>219</v>
      </c>
      <c r="G342" s="23">
        <v>43493</v>
      </c>
      <c r="H342" s="23">
        <v>43517</v>
      </c>
      <c r="I342" s="24" t="s">
        <v>26</v>
      </c>
      <c r="J342" s="216">
        <v>784</v>
      </c>
      <c r="K342" s="35">
        <v>1.39</v>
      </c>
      <c r="L342" s="36">
        <f t="shared" si="119"/>
        <v>1089.76</v>
      </c>
      <c r="M342" s="37">
        <v>1.22</v>
      </c>
      <c r="N342" s="35">
        <f t="shared" si="120"/>
        <v>956.48</v>
      </c>
      <c r="O342" s="38">
        <f t="shared" si="121"/>
        <v>0.16999999999999993</v>
      </c>
      <c r="P342" s="57">
        <f t="shared" si="122"/>
        <v>133.27999999999994</v>
      </c>
      <c r="Q342" s="57">
        <v>1089.76</v>
      </c>
      <c r="R342" s="35" t="s">
        <v>27</v>
      </c>
      <c r="S342" s="35">
        <f t="shared" si="125"/>
        <v>0.05</v>
      </c>
      <c r="T342" s="35">
        <f t="shared" si="124"/>
        <v>39.200000000000003</v>
      </c>
      <c r="U342" s="53"/>
      <c r="V342" s="47"/>
      <c r="W342" s="48"/>
      <c r="X342" s="48"/>
      <c r="Y342" s="48"/>
      <c r="Z342" s="48"/>
    </row>
    <row r="343" spans="1:26" s="1" customFormat="1" ht="33" hidden="1" customHeight="1">
      <c r="A343" s="22" t="s">
        <v>216</v>
      </c>
      <c r="B343" s="23">
        <v>43433</v>
      </c>
      <c r="C343" s="24">
        <v>268474</v>
      </c>
      <c r="D343" s="24">
        <v>4280</v>
      </c>
      <c r="E343" s="25" t="s">
        <v>24</v>
      </c>
      <c r="F343" s="26" t="s">
        <v>219</v>
      </c>
      <c r="G343" s="23">
        <v>43493</v>
      </c>
      <c r="H343" s="23">
        <v>43517</v>
      </c>
      <c r="I343" s="24" t="s">
        <v>26</v>
      </c>
      <c r="J343" s="216">
        <v>812</v>
      </c>
      <c r="K343" s="35">
        <v>1.39</v>
      </c>
      <c r="L343" s="36">
        <f t="shared" si="119"/>
        <v>1128.6799999999998</v>
      </c>
      <c r="M343" s="37">
        <v>1.22</v>
      </c>
      <c r="N343" s="35">
        <f t="shared" si="120"/>
        <v>990.64</v>
      </c>
      <c r="O343" s="38">
        <f t="shared" si="121"/>
        <v>0.16999999999999993</v>
      </c>
      <c r="P343" s="57">
        <f t="shared" si="122"/>
        <v>138.03999999999994</v>
      </c>
      <c r="Q343" s="57">
        <v>1128.68</v>
      </c>
      <c r="R343" s="35" t="s">
        <v>27</v>
      </c>
      <c r="S343" s="35">
        <f t="shared" si="125"/>
        <v>0.05</v>
      </c>
      <c r="T343" s="35">
        <f t="shared" si="124"/>
        <v>40.6</v>
      </c>
      <c r="U343" s="53"/>
      <c r="V343" s="47"/>
      <c r="W343" s="48"/>
      <c r="X343" s="48"/>
      <c r="Y343" s="48"/>
      <c r="Z343" s="48"/>
    </row>
    <row r="344" spans="1:26" s="1" customFormat="1" ht="33" hidden="1" customHeight="1">
      <c r="A344" s="22" t="s">
        <v>216</v>
      </c>
      <c r="B344" s="23">
        <v>43433</v>
      </c>
      <c r="C344" s="24">
        <v>268483</v>
      </c>
      <c r="D344" s="24">
        <v>4280</v>
      </c>
      <c r="E344" s="25" t="s">
        <v>24</v>
      </c>
      <c r="F344" s="26" t="s">
        <v>219</v>
      </c>
      <c r="G344" s="23">
        <v>43493</v>
      </c>
      <c r="H344" s="23">
        <v>43517</v>
      </c>
      <c r="I344" s="24" t="s">
        <v>26</v>
      </c>
      <c r="J344" s="216">
        <v>455</v>
      </c>
      <c r="K344" s="35">
        <v>1.39</v>
      </c>
      <c r="L344" s="36">
        <f t="shared" si="119"/>
        <v>632.44999999999993</v>
      </c>
      <c r="M344" s="37">
        <v>1.22</v>
      </c>
      <c r="N344" s="35">
        <f t="shared" si="120"/>
        <v>555.1</v>
      </c>
      <c r="O344" s="38">
        <f t="shared" si="121"/>
        <v>0.16999999999999993</v>
      </c>
      <c r="P344" s="57">
        <f t="shared" si="122"/>
        <v>77.349999999999966</v>
      </c>
      <c r="Q344" s="57"/>
      <c r="R344" s="35" t="s">
        <v>27</v>
      </c>
      <c r="S344" s="35">
        <f t="shared" si="125"/>
        <v>0.05</v>
      </c>
      <c r="T344" s="35">
        <f t="shared" si="124"/>
        <v>22.75</v>
      </c>
      <c r="U344" s="53"/>
      <c r="V344" s="47"/>
      <c r="W344" s="48"/>
      <c r="X344" s="48"/>
      <c r="Y344" s="48"/>
      <c r="Z344" s="48"/>
    </row>
    <row r="345" spans="1:26" s="1" customFormat="1" ht="33" hidden="1" customHeight="1">
      <c r="A345" s="22" t="s">
        <v>220</v>
      </c>
      <c r="B345" s="23">
        <v>43433</v>
      </c>
      <c r="C345" s="24">
        <v>268501</v>
      </c>
      <c r="D345" s="24">
        <v>4281</v>
      </c>
      <c r="E345" s="25" t="s">
        <v>24</v>
      </c>
      <c r="F345" s="26" t="s">
        <v>221</v>
      </c>
      <c r="G345" s="23">
        <v>43493</v>
      </c>
      <c r="H345" s="23">
        <v>43517</v>
      </c>
      <c r="I345" s="24" t="s">
        <v>26</v>
      </c>
      <c r="J345" s="216">
        <v>1372</v>
      </c>
      <c r="K345" s="35">
        <v>1.39</v>
      </c>
      <c r="L345" s="36">
        <f t="shared" si="119"/>
        <v>1907.08</v>
      </c>
      <c r="M345" s="37">
        <v>1.23</v>
      </c>
      <c r="N345" s="35">
        <f t="shared" si="120"/>
        <v>1687.56</v>
      </c>
      <c r="O345" s="38">
        <f t="shared" si="121"/>
        <v>0.15999999999999992</v>
      </c>
      <c r="P345" s="57">
        <f t="shared" si="122"/>
        <v>219.5199999999999</v>
      </c>
      <c r="Q345" s="57">
        <v>1907.08</v>
      </c>
      <c r="R345" s="35" t="s">
        <v>27</v>
      </c>
      <c r="S345" s="35">
        <f>0.04+0.02</f>
        <v>0.06</v>
      </c>
      <c r="T345" s="35">
        <f t="shared" si="124"/>
        <v>82.32</v>
      </c>
      <c r="U345" s="53"/>
      <c r="V345" s="47"/>
      <c r="W345" s="48"/>
      <c r="X345" s="48"/>
      <c r="Y345" s="48"/>
      <c r="Z345" s="48"/>
    </row>
    <row r="346" spans="1:26" s="1" customFormat="1" ht="33" hidden="1" customHeight="1">
      <c r="A346" s="22" t="s">
        <v>220</v>
      </c>
      <c r="B346" s="23">
        <v>43433</v>
      </c>
      <c r="C346" s="24">
        <v>268548</v>
      </c>
      <c r="D346" s="24">
        <v>4281</v>
      </c>
      <c r="E346" s="25" t="s">
        <v>24</v>
      </c>
      <c r="F346" s="26" t="s">
        <v>221</v>
      </c>
      <c r="G346" s="23">
        <v>43493</v>
      </c>
      <c r="H346" s="23">
        <v>43517</v>
      </c>
      <c r="I346" s="24" t="s">
        <v>26</v>
      </c>
      <c r="J346" s="216">
        <v>1374</v>
      </c>
      <c r="K346" s="35">
        <v>1.39</v>
      </c>
      <c r="L346" s="36">
        <f t="shared" si="119"/>
        <v>1909.86</v>
      </c>
      <c r="M346" s="37">
        <v>1.23</v>
      </c>
      <c r="N346" s="35">
        <f t="shared" si="120"/>
        <v>1690.02</v>
      </c>
      <c r="O346" s="38">
        <f t="shared" si="121"/>
        <v>0.15999999999999992</v>
      </c>
      <c r="P346" s="57">
        <f t="shared" si="122"/>
        <v>219.83999999999989</v>
      </c>
      <c r="Q346" s="57">
        <v>1909.86</v>
      </c>
      <c r="R346" s="35" t="s">
        <v>27</v>
      </c>
      <c r="S346" s="35">
        <f>0.04+0.02</f>
        <v>0.06</v>
      </c>
      <c r="T346" s="35">
        <f t="shared" si="124"/>
        <v>82.44</v>
      </c>
      <c r="U346" s="53"/>
      <c r="V346" s="47"/>
      <c r="W346" s="48"/>
      <c r="X346" s="48"/>
      <c r="Y346" s="48"/>
      <c r="Z346" s="48"/>
    </row>
    <row r="347" spans="1:26" s="1" customFormat="1" ht="33" hidden="1" customHeight="1">
      <c r="A347" s="22" t="s">
        <v>220</v>
      </c>
      <c r="B347" s="23">
        <v>43433</v>
      </c>
      <c r="C347" s="24">
        <v>268557</v>
      </c>
      <c r="D347" s="24">
        <v>4281</v>
      </c>
      <c r="E347" s="25" t="s">
        <v>24</v>
      </c>
      <c r="F347" s="26" t="s">
        <v>221</v>
      </c>
      <c r="G347" s="23">
        <v>43493</v>
      </c>
      <c r="H347" s="23">
        <v>43517</v>
      </c>
      <c r="I347" s="24" t="s">
        <v>26</v>
      </c>
      <c r="J347" s="216">
        <v>632</v>
      </c>
      <c r="K347" s="35">
        <v>1.39</v>
      </c>
      <c r="L347" s="36">
        <f t="shared" si="119"/>
        <v>878.4799999999999</v>
      </c>
      <c r="M347" s="37">
        <v>1.23</v>
      </c>
      <c r="N347" s="35">
        <f t="shared" si="120"/>
        <v>777.36</v>
      </c>
      <c r="O347" s="38">
        <f t="shared" si="121"/>
        <v>0.15999999999999992</v>
      </c>
      <c r="P347" s="57">
        <f t="shared" si="122"/>
        <v>101.11999999999995</v>
      </c>
      <c r="Q347" s="57"/>
      <c r="R347" s="35" t="s">
        <v>27</v>
      </c>
      <c r="S347" s="35">
        <f>0.04+0.02</f>
        <v>0.06</v>
      </c>
      <c r="T347" s="35">
        <f t="shared" si="124"/>
        <v>37.92</v>
      </c>
      <c r="U347" s="53"/>
      <c r="V347" s="47"/>
      <c r="W347" s="48"/>
      <c r="X347" s="48"/>
      <c r="Y347" s="48"/>
      <c r="Z347" s="48"/>
    </row>
    <row r="348" spans="1:26" s="1" customFormat="1" ht="33" hidden="1" customHeight="1">
      <c r="A348" s="22" t="s">
        <v>213</v>
      </c>
      <c r="B348" s="23">
        <v>43433</v>
      </c>
      <c r="C348" s="24">
        <v>268566</v>
      </c>
      <c r="D348" s="24">
        <v>4282</v>
      </c>
      <c r="E348" s="25" t="s">
        <v>24</v>
      </c>
      <c r="F348" s="26" t="s">
        <v>222</v>
      </c>
      <c r="G348" s="23">
        <v>43493</v>
      </c>
      <c r="H348" s="23">
        <v>43517</v>
      </c>
      <c r="I348" s="24" t="s">
        <v>26</v>
      </c>
      <c r="J348" s="216">
        <v>980</v>
      </c>
      <c r="K348" s="35">
        <v>1.3</v>
      </c>
      <c r="L348" s="36">
        <f t="shared" si="119"/>
        <v>1274</v>
      </c>
      <c r="M348" s="37">
        <v>1.1299999999999999</v>
      </c>
      <c r="N348" s="35">
        <f t="shared" si="120"/>
        <v>1107.3999999999999</v>
      </c>
      <c r="O348" s="38">
        <f t="shared" si="121"/>
        <v>0.17000000000000015</v>
      </c>
      <c r="P348" s="57">
        <f t="shared" si="122"/>
        <v>166.60000000000014</v>
      </c>
      <c r="Q348" s="57">
        <v>1274</v>
      </c>
      <c r="R348" s="35" t="s">
        <v>27</v>
      </c>
      <c r="S348" s="35">
        <f>0.03+0.02</f>
        <v>0.05</v>
      </c>
      <c r="T348" s="35">
        <f t="shared" si="124"/>
        <v>49</v>
      </c>
      <c r="U348" s="53"/>
      <c r="V348" s="47"/>
      <c r="W348" s="48"/>
      <c r="X348" s="48"/>
      <c r="Y348" s="48"/>
      <c r="Z348" s="48"/>
    </row>
    <row r="349" spans="1:26" s="1" customFormat="1" ht="33" hidden="1" customHeight="1">
      <c r="A349" s="22" t="s">
        <v>213</v>
      </c>
      <c r="B349" s="23">
        <v>43433</v>
      </c>
      <c r="C349" s="24">
        <v>268575</v>
      </c>
      <c r="D349" s="24">
        <v>4282</v>
      </c>
      <c r="E349" s="25" t="s">
        <v>24</v>
      </c>
      <c r="F349" s="26" t="s">
        <v>222</v>
      </c>
      <c r="G349" s="23">
        <v>43493</v>
      </c>
      <c r="H349" s="23">
        <v>43517</v>
      </c>
      <c r="I349" s="24" t="s">
        <v>26</v>
      </c>
      <c r="J349" s="216">
        <v>1026</v>
      </c>
      <c r="K349" s="35">
        <v>1.3</v>
      </c>
      <c r="L349" s="36">
        <f t="shared" si="119"/>
        <v>1333.8</v>
      </c>
      <c r="M349" s="37">
        <v>1.1299999999999999</v>
      </c>
      <c r="N349" s="35">
        <f t="shared" si="120"/>
        <v>1159.3799999999999</v>
      </c>
      <c r="O349" s="38">
        <f t="shared" si="121"/>
        <v>0.17000000000000015</v>
      </c>
      <c r="P349" s="57">
        <f t="shared" si="122"/>
        <v>174.42000000000016</v>
      </c>
      <c r="Q349" s="57">
        <v>1333.8</v>
      </c>
      <c r="R349" s="35" t="s">
        <v>27</v>
      </c>
      <c r="S349" s="35">
        <f>0.03+0.02</f>
        <v>0.05</v>
      </c>
      <c r="T349" s="35">
        <f t="shared" si="124"/>
        <v>51.300000000000004</v>
      </c>
      <c r="U349" s="53"/>
      <c r="V349" s="47"/>
      <c r="W349" s="48"/>
      <c r="X349" s="48"/>
      <c r="Y349" s="48"/>
      <c r="Z349" s="48"/>
    </row>
    <row r="350" spans="1:26" s="1" customFormat="1" ht="33" hidden="1" customHeight="1">
      <c r="A350" s="22" t="s">
        <v>213</v>
      </c>
      <c r="B350" s="23">
        <v>43433</v>
      </c>
      <c r="C350" s="24">
        <v>268584</v>
      </c>
      <c r="D350" s="24">
        <v>4282</v>
      </c>
      <c r="E350" s="25" t="s">
        <v>24</v>
      </c>
      <c r="F350" s="26" t="s">
        <v>222</v>
      </c>
      <c r="G350" s="23">
        <v>43493</v>
      </c>
      <c r="H350" s="23">
        <v>43517</v>
      </c>
      <c r="I350" s="24" t="s">
        <v>26</v>
      </c>
      <c r="J350" s="216">
        <v>461</v>
      </c>
      <c r="K350" s="35">
        <v>1.3</v>
      </c>
      <c r="L350" s="36">
        <f t="shared" si="119"/>
        <v>599.30000000000007</v>
      </c>
      <c r="M350" s="37">
        <v>1.1299999999999999</v>
      </c>
      <c r="N350" s="35">
        <f t="shared" si="120"/>
        <v>520.92999999999995</v>
      </c>
      <c r="O350" s="38">
        <f t="shared" si="121"/>
        <v>0.17000000000000015</v>
      </c>
      <c r="P350" s="57">
        <f t="shared" si="122"/>
        <v>78.370000000000076</v>
      </c>
      <c r="Q350" s="57"/>
      <c r="R350" s="35" t="s">
        <v>27</v>
      </c>
      <c r="S350" s="35">
        <f>0.03+0.02</f>
        <v>0.05</v>
      </c>
      <c r="T350" s="35">
        <f t="shared" si="124"/>
        <v>23.05</v>
      </c>
      <c r="U350" s="53"/>
      <c r="V350" s="47"/>
      <c r="W350" s="48"/>
      <c r="X350" s="48"/>
      <c r="Y350" s="48"/>
      <c r="Z350" s="48"/>
    </row>
    <row r="351" spans="1:26" s="1" customFormat="1" ht="33" hidden="1" customHeight="1">
      <c r="A351" s="22" t="s">
        <v>213</v>
      </c>
      <c r="B351" s="23">
        <v>43433</v>
      </c>
      <c r="C351" s="24">
        <v>268593</v>
      </c>
      <c r="D351" s="24">
        <v>4283</v>
      </c>
      <c r="E351" s="25" t="s">
        <v>24</v>
      </c>
      <c r="F351" s="26" t="s">
        <v>223</v>
      </c>
      <c r="G351" s="23">
        <v>43493</v>
      </c>
      <c r="H351" s="23">
        <v>43517</v>
      </c>
      <c r="I351" s="24" t="s">
        <v>26</v>
      </c>
      <c r="J351" s="216">
        <v>784</v>
      </c>
      <c r="K351" s="35">
        <v>1.39</v>
      </c>
      <c r="L351" s="36">
        <f t="shared" si="119"/>
        <v>1089.76</v>
      </c>
      <c r="M351" s="37">
        <v>1.23</v>
      </c>
      <c r="N351" s="35">
        <f t="shared" si="120"/>
        <v>964.31999999999994</v>
      </c>
      <c r="O351" s="38">
        <f t="shared" si="121"/>
        <v>0.15999999999999992</v>
      </c>
      <c r="P351" s="57">
        <f t="shared" si="122"/>
        <v>125.43999999999994</v>
      </c>
      <c r="Q351" s="57">
        <v>1089.76</v>
      </c>
      <c r="R351" s="35" t="s">
        <v>27</v>
      </c>
      <c r="S351" s="35">
        <f>0.04+0.02</f>
        <v>0.06</v>
      </c>
      <c r="T351" s="35">
        <f t="shared" si="124"/>
        <v>47.04</v>
      </c>
      <c r="U351" s="53"/>
      <c r="V351" s="47"/>
      <c r="W351" s="48"/>
      <c r="X351" s="48"/>
      <c r="Y351" s="48"/>
      <c r="Z351" s="48"/>
    </row>
    <row r="352" spans="1:26" s="1" customFormat="1" ht="33" hidden="1" customHeight="1">
      <c r="A352" s="22" t="s">
        <v>213</v>
      </c>
      <c r="B352" s="23">
        <v>43433</v>
      </c>
      <c r="C352" s="24">
        <v>268602</v>
      </c>
      <c r="D352" s="24">
        <v>4283</v>
      </c>
      <c r="E352" s="25" t="s">
        <v>24</v>
      </c>
      <c r="F352" s="26" t="s">
        <v>223</v>
      </c>
      <c r="G352" s="23">
        <v>43493</v>
      </c>
      <c r="H352" s="23">
        <v>43517</v>
      </c>
      <c r="I352" s="24" t="s">
        <v>26</v>
      </c>
      <c r="J352" s="216">
        <v>802</v>
      </c>
      <c r="K352" s="35">
        <v>1.39</v>
      </c>
      <c r="L352" s="36">
        <f t="shared" si="119"/>
        <v>1114.78</v>
      </c>
      <c r="M352" s="37">
        <v>1.23</v>
      </c>
      <c r="N352" s="35">
        <f t="shared" si="120"/>
        <v>986.46</v>
      </c>
      <c r="O352" s="38">
        <f t="shared" si="121"/>
        <v>0.15999999999999992</v>
      </c>
      <c r="P352" s="57">
        <f t="shared" si="122"/>
        <v>128.31999999999994</v>
      </c>
      <c r="Q352" s="57">
        <v>1114.78</v>
      </c>
      <c r="R352" s="35" t="s">
        <v>27</v>
      </c>
      <c r="S352" s="35">
        <f>0.04+0.02</f>
        <v>0.06</v>
      </c>
      <c r="T352" s="35">
        <f t="shared" si="124"/>
        <v>48.12</v>
      </c>
      <c r="U352" s="53"/>
      <c r="V352" s="47"/>
      <c r="W352" s="48"/>
      <c r="X352" s="48"/>
      <c r="Y352" s="48"/>
      <c r="Z352" s="48"/>
    </row>
    <row r="353" spans="1:26" s="1" customFormat="1" ht="33" hidden="1" customHeight="1">
      <c r="A353" s="22" t="s">
        <v>213</v>
      </c>
      <c r="B353" s="23">
        <v>43433</v>
      </c>
      <c r="C353" s="24">
        <v>268620</v>
      </c>
      <c r="D353" s="24">
        <v>4283</v>
      </c>
      <c r="E353" s="25" t="s">
        <v>24</v>
      </c>
      <c r="F353" s="26" t="s">
        <v>223</v>
      </c>
      <c r="G353" s="23">
        <v>43493</v>
      </c>
      <c r="H353" s="23">
        <v>43517</v>
      </c>
      <c r="I353" s="24" t="s">
        <v>26</v>
      </c>
      <c r="J353" s="216">
        <v>365</v>
      </c>
      <c r="K353" s="35">
        <v>1.39</v>
      </c>
      <c r="L353" s="36">
        <f t="shared" si="119"/>
        <v>507.34999999999997</v>
      </c>
      <c r="M353" s="37">
        <v>1.23</v>
      </c>
      <c r="N353" s="35">
        <f t="shared" si="120"/>
        <v>448.95</v>
      </c>
      <c r="O353" s="38">
        <f t="shared" si="121"/>
        <v>0.15999999999999992</v>
      </c>
      <c r="P353" s="57">
        <f t="shared" si="122"/>
        <v>58.39999999999997</v>
      </c>
      <c r="Q353" s="57"/>
      <c r="R353" s="35" t="s">
        <v>27</v>
      </c>
      <c r="S353" s="35">
        <f>0.04+0.02</f>
        <v>0.06</v>
      </c>
      <c r="T353" s="35">
        <f t="shared" si="124"/>
        <v>21.9</v>
      </c>
      <c r="U353" s="53"/>
      <c r="V353" s="47"/>
      <c r="W353" s="48"/>
      <c r="X353" s="48"/>
      <c r="Y353" s="48"/>
      <c r="Z353" s="48"/>
    </row>
    <row r="354" spans="1:26" s="1" customFormat="1" ht="33" hidden="1" customHeight="1">
      <c r="A354" s="22" t="s">
        <v>220</v>
      </c>
      <c r="B354" s="23">
        <v>43433</v>
      </c>
      <c r="C354" s="24">
        <v>268694</v>
      </c>
      <c r="D354" s="24">
        <v>4284</v>
      </c>
      <c r="E354" s="25" t="s">
        <v>24</v>
      </c>
      <c r="F354" s="26" t="s">
        <v>224</v>
      </c>
      <c r="G354" s="23">
        <v>43493</v>
      </c>
      <c r="H354" s="23">
        <v>43517</v>
      </c>
      <c r="I354" s="24" t="s">
        <v>26</v>
      </c>
      <c r="J354" s="216">
        <v>2160</v>
      </c>
      <c r="K354" s="35">
        <v>1.4</v>
      </c>
      <c r="L354" s="36">
        <f t="shared" si="119"/>
        <v>3024</v>
      </c>
      <c r="M354" s="37">
        <v>1.23</v>
      </c>
      <c r="N354" s="35">
        <f t="shared" si="120"/>
        <v>2656.8</v>
      </c>
      <c r="O354" s="38">
        <f t="shared" si="121"/>
        <v>0.16999999999999993</v>
      </c>
      <c r="P354" s="57">
        <f t="shared" si="122"/>
        <v>367.19999999999982</v>
      </c>
      <c r="Q354" s="57">
        <v>3024</v>
      </c>
      <c r="R354" s="35" t="s">
        <v>27</v>
      </c>
      <c r="S354" s="35">
        <f t="shared" ref="S354:S362" si="126">0.03+0.02</f>
        <v>0.05</v>
      </c>
      <c r="T354" s="35">
        <f t="shared" si="124"/>
        <v>108</v>
      </c>
      <c r="U354" s="53"/>
      <c r="V354" s="47"/>
      <c r="W354" s="48"/>
      <c r="X354" s="48"/>
      <c r="Y354" s="48"/>
      <c r="Z354" s="48"/>
    </row>
    <row r="355" spans="1:26" s="1" customFormat="1" ht="33" hidden="1" customHeight="1">
      <c r="A355" s="22" t="s">
        <v>220</v>
      </c>
      <c r="B355" s="23">
        <v>43433</v>
      </c>
      <c r="C355" s="24">
        <v>268703</v>
      </c>
      <c r="D355" s="24">
        <v>4284</v>
      </c>
      <c r="E355" s="25" t="s">
        <v>24</v>
      </c>
      <c r="F355" s="26" t="s">
        <v>224</v>
      </c>
      <c r="G355" s="23">
        <v>43493</v>
      </c>
      <c r="H355" s="23">
        <v>43517</v>
      </c>
      <c r="I355" s="24" t="s">
        <v>26</v>
      </c>
      <c r="J355" s="216">
        <v>951</v>
      </c>
      <c r="K355" s="35">
        <v>1.4</v>
      </c>
      <c r="L355" s="36">
        <f t="shared" si="119"/>
        <v>1331.3999999999999</v>
      </c>
      <c r="M355" s="37">
        <v>1.23</v>
      </c>
      <c r="N355" s="35">
        <f t="shared" si="120"/>
        <v>1169.73</v>
      </c>
      <c r="O355" s="38">
        <f t="shared" si="121"/>
        <v>0.16999999999999993</v>
      </c>
      <c r="P355" s="57">
        <f t="shared" si="122"/>
        <v>161.66999999999993</v>
      </c>
      <c r="Q355" s="57">
        <v>1331.4</v>
      </c>
      <c r="R355" s="35" t="s">
        <v>27</v>
      </c>
      <c r="S355" s="35">
        <f t="shared" si="126"/>
        <v>0.05</v>
      </c>
      <c r="T355" s="35">
        <f t="shared" si="124"/>
        <v>47.550000000000004</v>
      </c>
      <c r="U355" s="53"/>
      <c r="V355" s="47"/>
      <c r="W355" s="48"/>
      <c r="X355" s="48"/>
      <c r="Y355" s="48"/>
      <c r="Z355" s="48"/>
    </row>
    <row r="356" spans="1:26" s="1" customFormat="1" ht="33" hidden="1" customHeight="1">
      <c r="A356" s="22" t="s">
        <v>220</v>
      </c>
      <c r="B356" s="23">
        <v>43433</v>
      </c>
      <c r="C356" s="24">
        <v>268740</v>
      </c>
      <c r="D356" s="24">
        <v>4284</v>
      </c>
      <c r="E356" s="25" t="s">
        <v>24</v>
      </c>
      <c r="F356" s="26" t="s">
        <v>224</v>
      </c>
      <c r="G356" s="23">
        <v>43493</v>
      </c>
      <c r="H356" s="23">
        <v>43517</v>
      </c>
      <c r="I356" s="24" t="s">
        <v>26</v>
      </c>
      <c r="J356" s="216">
        <v>831</v>
      </c>
      <c r="K356" s="35">
        <v>1.4</v>
      </c>
      <c r="L356" s="36">
        <f t="shared" si="119"/>
        <v>1163.3999999999999</v>
      </c>
      <c r="M356" s="37">
        <v>1.23</v>
      </c>
      <c r="N356" s="35">
        <f t="shared" si="120"/>
        <v>1022.13</v>
      </c>
      <c r="O356" s="38">
        <f t="shared" si="121"/>
        <v>0.16999999999999993</v>
      </c>
      <c r="P356" s="57">
        <f t="shared" si="122"/>
        <v>141.26999999999995</v>
      </c>
      <c r="Q356" s="57"/>
      <c r="R356" s="35" t="s">
        <v>27</v>
      </c>
      <c r="S356" s="35">
        <f t="shared" si="126"/>
        <v>0.05</v>
      </c>
      <c r="T356" s="35">
        <f t="shared" si="124"/>
        <v>41.550000000000004</v>
      </c>
      <c r="U356" s="53"/>
      <c r="V356" s="47"/>
      <c r="W356" s="48"/>
      <c r="X356" s="48"/>
      <c r="Y356" s="48"/>
      <c r="Z356" s="48"/>
    </row>
    <row r="357" spans="1:26" s="1" customFormat="1" ht="33" hidden="1" customHeight="1">
      <c r="A357" s="22" t="s">
        <v>220</v>
      </c>
      <c r="B357" s="23">
        <v>43433</v>
      </c>
      <c r="C357" s="24">
        <v>268777</v>
      </c>
      <c r="D357" s="24">
        <v>4285</v>
      </c>
      <c r="E357" s="25" t="s">
        <v>24</v>
      </c>
      <c r="F357" s="26" t="s">
        <v>225</v>
      </c>
      <c r="G357" s="23">
        <v>43493</v>
      </c>
      <c r="H357" s="23">
        <v>43517</v>
      </c>
      <c r="I357" s="24" t="s">
        <v>26</v>
      </c>
      <c r="J357" s="216">
        <v>1224</v>
      </c>
      <c r="K357" s="35">
        <v>1.3</v>
      </c>
      <c r="L357" s="36">
        <f t="shared" si="119"/>
        <v>1591.2</v>
      </c>
      <c r="M357" s="37">
        <v>1.1299999999999999</v>
      </c>
      <c r="N357" s="35">
        <f t="shared" si="120"/>
        <v>1383.12</v>
      </c>
      <c r="O357" s="38">
        <f t="shared" si="121"/>
        <v>0.17000000000000015</v>
      </c>
      <c r="P357" s="57">
        <f t="shared" si="122"/>
        <v>208.08000000000018</v>
      </c>
      <c r="Q357" s="57">
        <v>1591.2</v>
      </c>
      <c r="R357" s="35" t="s">
        <v>27</v>
      </c>
      <c r="S357" s="35">
        <f t="shared" si="126"/>
        <v>0.05</v>
      </c>
      <c r="T357" s="35">
        <f t="shared" si="124"/>
        <v>61.2</v>
      </c>
      <c r="U357" s="53"/>
      <c r="V357" s="47"/>
      <c r="W357" s="48"/>
      <c r="X357" s="48"/>
      <c r="Y357" s="48"/>
      <c r="Z357" s="48"/>
    </row>
    <row r="358" spans="1:26" s="1" customFormat="1" ht="33" hidden="1" customHeight="1">
      <c r="A358" s="22" t="s">
        <v>220</v>
      </c>
      <c r="B358" s="23">
        <v>43433</v>
      </c>
      <c r="C358" s="24">
        <v>268795</v>
      </c>
      <c r="D358" s="24">
        <v>4285</v>
      </c>
      <c r="E358" s="25" t="s">
        <v>24</v>
      </c>
      <c r="F358" s="26" t="s">
        <v>225</v>
      </c>
      <c r="G358" s="23">
        <v>43493</v>
      </c>
      <c r="H358" s="23">
        <v>43517</v>
      </c>
      <c r="I358" s="24" t="s">
        <v>26</v>
      </c>
      <c r="J358" s="216">
        <v>518</v>
      </c>
      <c r="K358" s="35">
        <v>1.3</v>
      </c>
      <c r="L358" s="36">
        <f t="shared" si="119"/>
        <v>673.4</v>
      </c>
      <c r="M358" s="37">
        <v>1.1299999999999999</v>
      </c>
      <c r="N358" s="35">
        <f t="shared" si="120"/>
        <v>585.33999999999992</v>
      </c>
      <c r="O358" s="38">
        <f t="shared" si="121"/>
        <v>0.17000000000000015</v>
      </c>
      <c r="P358" s="57">
        <f t="shared" si="122"/>
        <v>88.060000000000073</v>
      </c>
      <c r="Q358" s="57">
        <v>673.4</v>
      </c>
      <c r="R358" s="35" t="s">
        <v>27</v>
      </c>
      <c r="S358" s="35">
        <f t="shared" si="126"/>
        <v>0.05</v>
      </c>
      <c r="T358" s="35">
        <f t="shared" si="124"/>
        <v>25.900000000000002</v>
      </c>
      <c r="U358" s="53"/>
      <c r="V358" s="47"/>
      <c r="W358" s="48"/>
      <c r="X358" s="48"/>
      <c r="Y358" s="48"/>
      <c r="Z358" s="48"/>
    </row>
    <row r="359" spans="1:26" s="1" customFormat="1" ht="33" hidden="1" customHeight="1">
      <c r="A359" s="22" t="s">
        <v>220</v>
      </c>
      <c r="B359" s="23">
        <v>43433</v>
      </c>
      <c r="C359" s="24">
        <v>268804</v>
      </c>
      <c r="D359" s="24">
        <v>4285</v>
      </c>
      <c r="E359" s="25" t="s">
        <v>24</v>
      </c>
      <c r="F359" s="26" t="s">
        <v>225</v>
      </c>
      <c r="G359" s="23">
        <v>43493</v>
      </c>
      <c r="H359" s="23">
        <v>43517</v>
      </c>
      <c r="I359" s="24" t="s">
        <v>26</v>
      </c>
      <c r="J359" s="216">
        <v>464</v>
      </c>
      <c r="K359" s="35">
        <v>1.3</v>
      </c>
      <c r="L359" s="36">
        <f t="shared" si="119"/>
        <v>603.20000000000005</v>
      </c>
      <c r="M359" s="37">
        <v>1.1299999999999999</v>
      </c>
      <c r="N359" s="35">
        <f t="shared" si="120"/>
        <v>524.31999999999994</v>
      </c>
      <c r="O359" s="38">
        <f t="shared" si="121"/>
        <v>0.17000000000000015</v>
      </c>
      <c r="P359" s="57">
        <f t="shared" si="122"/>
        <v>78.880000000000067</v>
      </c>
      <c r="Q359" s="57"/>
      <c r="R359" s="35" t="s">
        <v>27</v>
      </c>
      <c r="S359" s="35">
        <f t="shared" si="126"/>
        <v>0.05</v>
      </c>
      <c r="T359" s="35">
        <f t="shared" si="124"/>
        <v>23.200000000000003</v>
      </c>
      <c r="U359" s="53"/>
      <c r="V359" s="47"/>
      <c r="W359" s="48"/>
      <c r="X359" s="48"/>
      <c r="Y359" s="48"/>
      <c r="Z359" s="48"/>
    </row>
    <row r="360" spans="1:26" s="1" customFormat="1" ht="33" hidden="1" customHeight="1">
      <c r="A360" s="22" t="s">
        <v>220</v>
      </c>
      <c r="B360" s="23">
        <v>43433</v>
      </c>
      <c r="C360" s="24">
        <v>268822</v>
      </c>
      <c r="D360" s="24">
        <v>4286</v>
      </c>
      <c r="E360" s="25" t="s">
        <v>24</v>
      </c>
      <c r="F360" s="26" t="s">
        <v>226</v>
      </c>
      <c r="G360" s="23">
        <v>43493</v>
      </c>
      <c r="H360" s="23">
        <v>43517</v>
      </c>
      <c r="I360" s="24" t="s">
        <v>26</v>
      </c>
      <c r="J360" s="216">
        <v>972</v>
      </c>
      <c r="K360" s="35">
        <v>1.4</v>
      </c>
      <c r="L360" s="36">
        <f t="shared" si="119"/>
        <v>1360.8</v>
      </c>
      <c r="M360" s="37">
        <v>1.23</v>
      </c>
      <c r="N360" s="35">
        <f t="shared" si="120"/>
        <v>1195.56</v>
      </c>
      <c r="O360" s="38">
        <f t="shared" si="121"/>
        <v>0.16999999999999993</v>
      </c>
      <c r="P360" s="57">
        <f t="shared" si="122"/>
        <v>165.23999999999992</v>
      </c>
      <c r="Q360" s="57">
        <v>1360.8</v>
      </c>
      <c r="R360" s="35" t="s">
        <v>27</v>
      </c>
      <c r="S360" s="35">
        <f t="shared" si="126"/>
        <v>0.05</v>
      </c>
      <c r="T360" s="35">
        <f t="shared" si="124"/>
        <v>48.6</v>
      </c>
      <c r="U360" s="53"/>
      <c r="V360" s="47"/>
      <c r="W360" s="48"/>
      <c r="X360" s="48"/>
      <c r="Y360" s="48"/>
      <c r="Z360" s="48"/>
    </row>
    <row r="361" spans="1:26" s="1" customFormat="1" ht="33" hidden="1" customHeight="1">
      <c r="A361" s="22" t="s">
        <v>220</v>
      </c>
      <c r="B361" s="23">
        <v>43433</v>
      </c>
      <c r="C361" s="24">
        <v>268831</v>
      </c>
      <c r="D361" s="24">
        <v>4286</v>
      </c>
      <c r="E361" s="25" t="s">
        <v>24</v>
      </c>
      <c r="F361" s="26" t="s">
        <v>226</v>
      </c>
      <c r="G361" s="23">
        <v>43493</v>
      </c>
      <c r="H361" s="23">
        <v>43517</v>
      </c>
      <c r="I361" s="24" t="s">
        <v>26</v>
      </c>
      <c r="J361" s="216">
        <v>410</v>
      </c>
      <c r="K361" s="35">
        <v>1.4</v>
      </c>
      <c r="L361" s="36">
        <f t="shared" si="119"/>
        <v>574</v>
      </c>
      <c r="M361" s="37">
        <v>1.23</v>
      </c>
      <c r="N361" s="35">
        <f t="shared" si="120"/>
        <v>504.3</v>
      </c>
      <c r="O361" s="38">
        <f t="shared" si="121"/>
        <v>0.16999999999999993</v>
      </c>
      <c r="P361" s="57">
        <f t="shared" si="122"/>
        <v>69.699999999999974</v>
      </c>
      <c r="Q361" s="57">
        <v>574</v>
      </c>
      <c r="R361" s="35" t="s">
        <v>27</v>
      </c>
      <c r="S361" s="35">
        <f t="shared" si="126"/>
        <v>0.05</v>
      </c>
      <c r="T361" s="35">
        <f t="shared" si="124"/>
        <v>20.5</v>
      </c>
      <c r="U361" s="53"/>
      <c r="V361" s="47"/>
      <c r="W361" s="48"/>
      <c r="X361" s="48"/>
      <c r="Y361" s="48"/>
      <c r="Z361" s="48"/>
    </row>
    <row r="362" spans="1:26" s="1" customFormat="1" ht="33" hidden="1" customHeight="1">
      <c r="A362" s="22" t="s">
        <v>220</v>
      </c>
      <c r="B362" s="23">
        <v>43433</v>
      </c>
      <c r="C362" s="24">
        <v>268840</v>
      </c>
      <c r="D362" s="24">
        <v>4286</v>
      </c>
      <c r="E362" s="25" t="s">
        <v>24</v>
      </c>
      <c r="F362" s="26" t="s">
        <v>226</v>
      </c>
      <c r="G362" s="23">
        <v>43493</v>
      </c>
      <c r="H362" s="23">
        <v>43517</v>
      </c>
      <c r="I362" s="24" t="s">
        <v>26</v>
      </c>
      <c r="J362" s="216">
        <v>369</v>
      </c>
      <c r="K362" s="35">
        <v>1.4</v>
      </c>
      <c r="L362" s="36">
        <f t="shared" si="119"/>
        <v>516.6</v>
      </c>
      <c r="M362" s="37">
        <v>1.23</v>
      </c>
      <c r="N362" s="35">
        <f t="shared" si="120"/>
        <v>453.87</v>
      </c>
      <c r="O362" s="38">
        <f t="shared" si="121"/>
        <v>0.16999999999999993</v>
      </c>
      <c r="P362" s="57">
        <f t="shared" si="122"/>
        <v>62.729999999999976</v>
      </c>
      <c r="Q362" s="57"/>
      <c r="R362" s="35" t="s">
        <v>27</v>
      </c>
      <c r="S362" s="35">
        <f t="shared" si="126"/>
        <v>0.05</v>
      </c>
      <c r="T362" s="35">
        <f t="shared" si="124"/>
        <v>18.45</v>
      </c>
      <c r="U362" s="53"/>
      <c r="V362" s="47"/>
      <c r="W362" s="48"/>
      <c r="X362" s="48"/>
      <c r="Y362" s="48"/>
      <c r="Z362" s="48"/>
    </row>
    <row r="363" spans="1:26" s="1" customFormat="1" ht="33" hidden="1" customHeight="1">
      <c r="A363" s="22" t="s">
        <v>216</v>
      </c>
      <c r="B363" s="23">
        <v>43433</v>
      </c>
      <c r="C363" s="24">
        <v>268878</v>
      </c>
      <c r="D363" s="24">
        <v>4287</v>
      </c>
      <c r="E363" s="25" t="s">
        <v>24</v>
      </c>
      <c r="F363" s="26" t="s">
        <v>227</v>
      </c>
      <c r="G363" s="23">
        <v>43493</v>
      </c>
      <c r="H363" s="23">
        <v>43517</v>
      </c>
      <c r="I363" s="24" t="s">
        <v>26</v>
      </c>
      <c r="J363" s="216">
        <v>784</v>
      </c>
      <c r="K363" s="35">
        <v>1.47</v>
      </c>
      <c r="L363" s="36">
        <f t="shared" si="119"/>
        <v>1152.48</v>
      </c>
      <c r="M363" s="37">
        <v>1.27</v>
      </c>
      <c r="N363" s="35">
        <f t="shared" si="120"/>
        <v>995.68000000000006</v>
      </c>
      <c r="O363" s="38">
        <f t="shared" si="121"/>
        <v>0.19999999999999996</v>
      </c>
      <c r="P363" s="57">
        <f t="shared" si="122"/>
        <v>156.79999999999995</v>
      </c>
      <c r="Q363" s="57">
        <v>1152.48</v>
      </c>
      <c r="R363" s="35" t="s">
        <v>27</v>
      </c>
      <c r="S363" s="35">
        <f>0.04+0.02</f>
        <v>0.06</v>
      </c>
      <c r="T363" s="35">
        <f t="shared" si="124"/>
        <v>47.04</v>
      </c>
      <c r="U363" s="53"/>
      <c r="V363" s="47"/>
      <c r="W363" s="48"/>
      <c r="X363" s="48"/>
      <c r="Y363" s="48"/>
      <c r="Z363" s="48"/>
    </row>
    <row r="364" spans="1:26" s="1" customFormat="1" ht="33" hidden="1" customHeight="1">
      <c r="A364" s="22" t="s">
        <v>216</v>
      </c>
      <c r="B364" s="23">
        <v>43433</v>
      </c>
      <c r="C364" s="24">
        <v>268896</v>
      </c>
      <c r="D364" s="24">
        <v>4287</v>
      </c>
      <c r="E364" s="25" t="s">
        <v>24</v>
      </c>
      <c r="F364" s="26" t="s">
        <v>227</v>
      </c>
      <c r="G364" s="23">
        <v>43493</v>
      </c>
      <c r="H364" s="23">
        <v>43517</v>
      </c>
      <c r="I364" s="24" t="s">
        <v>26</v>
      </c>
      <c r="J364" s="216">
        <v>1225</v>
      </c>
      <c r="K364" s="35">
        <v>1.47</v>
      </c>
      <c r="L364" s="36">
        <f t="shared" si="119"/>
        <v>1800.75</v>
      </c>
      <c r="M364" s="37">
        <v>1.27</v>
      </c>
      <c r="N364" s="35">
        <f t="shared" si="120"/>
        <v>1555.75</v>
      </c>
      <c r="O364" s="38">
        <f t="shared" si="121"/>
        <v>0.19999999999999996</v>
      </c>
      <c r="P364" s="57">
        <f t="shared" si="122"/>
        <v>244.99999999999994</v>
      </c>
      <c r="Q364" s="57">
        <v>1800.75</v>
      </c>
      <c r="R364" s="35" t="s">
        <v>27</v>
      </c>
      <c r="S364" s="35">
        <f>0.04+0.02</f>
        <v>0.06</v>
      </c>
      <c r="T364" s="35">
        <f t="shared" si="124"/>
        <v>73.5</v>
      </c>
      <c r="U364" s="53"/>
      <c r="V364" s="47"/>
      <c r="W364" s="48"/>
      <c r="X364" s="48"/>
      <c r="Y364" s="48"/>
      <c r="Z364" s="48"/>
    </row>
    <row r="365" spans="1:26" s="1" customFormat="1" ht="33" hidden="1" customHeight="1">
      <c r="A365" s="22" t="s">
        <v>216</v>
      </c>
      <c r="B365" s="23">
        <v>43433</v>
      </c>
      <c r="C365" s="24">
        <v>268997</v>
      </c>
      <c r="D365" s="24">
        <v>4287</v>
      </c>
      <c r="E365" s="25" t="s">
        <v>24</v>
      </c>
      <c r="F365" s="26" t="s">
        <v>227</v>
      </c>
      <c r="G365" s="23">
        <v>43493</v>
      </c>
      <c r="H365" s="23">
        <v>43517</v>
      </c>
      <c r="I365" s="24" t="s">
        <v>26</v>
      </c>
      <c r="J365" s="216">
        <v>601</v>
      </c>
      <c r="K365" s="35">
        <v>1.47</v>
      </c>
      <c r="L365" s="36">
        <f t="shared" ref="L365:L389" si="127">+K365*J365</f>
        <v>883.47</v>
      </c>
      <c r="M365" s="37">
        <v>1.27</v>
      </c>
      <c r="N365" s="35">
        <f t="shared" ref="N365:N389" si="128">+M365*J365</f>
        <v>763.27</v>
      </c>
      <c r="O365" s="38">
        <f t="shared" ref="O365:O389" si="129">+K365-M365</f>
        <v>0.19999999999999996</v>
      </c>
      <c r="P365" s="57">
        <f t="shared" ref="P365:P389" si="130">+O365*J365</f>
        <v>120.19999999999997</v>
      </c>
      <c r="Q365" s="225" t="s">
        <v>228</v>
      </c>
      <c r="R365" s="35" t="s">
        <v>27</v>
      </c>
      <c r="S365" s="35">
        <f>0.04+0.02</f>
        <v>0.06</v>
      </c>
      <c r="T365" s="35">
        <f t="shared" si="124"/>
        <v>36.059999999999995</v>
      </c>
      <c r="U365" s="53"/>
      <c r="V365" s="47"/>
      <c r="W365" s="48"/>
      <c r="X365" s="48"/>
      <c r="Y365" s="48"/>
      <c r="Z365" s="48"/>
    </row>
    <row r="366" spans="1:26" s="1" customFormat="1" ht="33" hidden="1" customHeight="1">
      <c r="A366" s="22" t="s">
        <v>216</v>
      </c>
      <c r="B366" s="23">
        <v>43433</v>
      </c>
      <c r="C366" s="24">
        <v>269033</v>
      </c>
      <c r="D366" s="24">
        <v>4288</v>
      </c>
      <c r="E366" s="25" t="s">
        <v>24</v>
      </c>
      <c r="F366" s="26" t="s">
        <v>229</v>
      </c>
      <c r="G366" s="23">
        <v>43493</v>
      </c>
      <c r="H366" s="23">
        <v>43517</v>
      </c>
      <c r="I366" s="24" t="s">
        <v>26</v>
      </c>
      <c r="J366" s="216">
        <v>540</v>
      </c>
      <c r="K366" s="35">
        <v>1.2</v>
      </c>
      <c r="L366" s="36">
        <f t="shared" si="127"/>
        <v>648</v>
      </c>
      <c r="M366" s="37">
        <v>0.99</v>
      </c>
      <c r="N366" s="35">
        <f t="shared" si="128"/>
        <v>534.6</v>
      </c>
      <c r="O366" s="38">
        <f t="shared" si="129"/>
        <v>0.20999999999999996</v>
      </c>
      <c r="P366" s="57">
        <f t="shared" si="130"/>
        <v>113.39999999999998</v>
      </c>
      <c r="Q366" s="57">
        <v>648</v>
      </c>
      <c r="R366" s="35" t="s">
        <v>27</v>
      </c>
      <c r="S366" s="35">
        <f>0.03+0.02</f>
        <v>0.05</v>
      </c>
      <c r="T366" s="35">
        <f t="shared" si="124"/>
        <v>27</v>
      </c>
      <c r="U366" s="53"/>
      <c r="V366" s="47"/>
      <c r="W366" s="48"/>
      <c r="X366" s="48"/>
      <c r="Y366" s="48"/>
      <c r="Z366" s="48"/>
    </row>
    <row r="367" spans="1:26" s="1" customFormat="1" ht="33" hidden="1" customHeight="1">
      <c r="A367" s="22" t="s">
        <v>216</v>
      </c>
      <c r="B367" s="23">
        <v>43433</v>
      </c>
      <c r="C367" s="24">
        <v>269042</v>
      </c>
      <c r="D367" s="24">
        <v>4288</v>
      </c>
      <c r="E367" s="25" t="s">
        <v>24</v>
      </c>
      <c r="F367" s="26" t="s">
        <v>229</v>
      </c>
      <c r="G367" s="23">
        <v>43493</v>
      </c>
      <c r="H367" s="23">
        <v>43517</v>
      </c>
      <c r="I367" s="24" t="s">
        <v>26</v>
      </c>
      <c r="J367" s="216">
        <v>352</v>
      </c>
      <c r="K367" s="35">
        <v>1.2</v>
      </c>
      <c r="L367" s="36">
        <f t="shared" si="127"/>
        <v>422.4</v>
      </c>
      <c r="M367" s="37">
        <v>0.99</v>
      </c>
      <c r="N367" s="35">
        <f t="shared" si="128"/>
        <v>348.48</v>
      </c>
      <c r="O367" s="38">
        <f t="shared" si="129"/>
        <v>0.20999999999999996</v>
      </c>
      <c r="P367" s="57">
        <f t="shared" si="130"/>
        <v>73.919999999999987</v>
      </c>
      <c r="Q367" s="57">
        <v>422.4</v>
      </c>
      <c r="R367" s="35" t="s">
        <v>27</v>
      </c>
      <c r="S367" s="35">
        <f>0.03+0.02</f>
        <v>0.05</v>
      </c>
      <c r="T367" s="35">
        <f t="shared" si="124"/>
        <v>17.600000000000001</v>
      </c>
      <c r="U367" s="53"/>
      <c r="V367" s="47"/>
      <c r="W367" s="48"/>
      <c r="X367" s="48"/>
      <c r="Y367" s="48"/>
      <c r="Z367" s="48"/>
    </row>
    <row r="368" spans="1:26" s="1" customFormat="1" ht="33" hidden="1" customHeight="1">
      <c r="A368" s="22" t="s">
        <v>216</v>
      </c>
      <c r="B368" s="23">
        <v>43433</v>
      </c>
      <c r="C368" s="24">
        <v>269051</v>
      </c>
      <c r="D368" s="24">
        <v>4288</v>
      </c>
      <c r="E368" s="25" t="s">
        <v>24</v>
      </c>
      <c r="F368" s="26" t="s">
        <v>229</v>
      </c>
      <c r="G368" s="23">
        <v>43493</v>
      </c>
      <c r="H368" s="23">
        <v>43517</v>
      </c>
      <c r="I368" s="24" t="s">
        <v>26</v>
      </c>
      <c r="J368" s="216">
        <v>729</v>
      </c>
      <c r="K368" s="35">
        <v>1.2</v>
      </c>
      <c r="L368" s="36">
        <f t="shared" si="127"/>
        <v>874.8</v>
      </c>
      <c r="M368" s="37">
        <v>0.99</v>
      </c>
      <c r="N368" s="35">
        <f t="shared" si="128"/>
        <v>721.71</v>
      </c>
      <c r="O368" s="38">
        <f t="shared" si="129"/>
        <v>0.20999999999999996</v>
      </c>
      <c r="P368" s="57">
        <f t="shared" si="130"/>
        <v>153.08999999999997</v>
      </c>
      <c r="Q368" s="57"/>
      <c r="R368" s="35" t="s">
        <v>27</v>
      </c>
      <c r="S368" s="35">
        <f>0.03+0.02</f>
        <v>0.05</v>
      </c>
      <c r="T368" s="35">
        <f t="shared" si="124"/>
        <v>36.450000000000003</v>
      </c>
      <c r="U368" s="53"/>
      <c r="V368" s="47"/>
      <c r="W368" s="48"/>
      <c r="X368" s="48"/>
      <c r="Y368" s="48"/>
      <c r="Z368" s="48"/>
    </row>
    <row r="369" spans="1:26" s="1" customFormat="1" ht="33" hidden="1" customHeight="1">
      <c r="A369" s="22" t="s">
        <v>213</v>
      </c>
      <c r="B369" s="23">
        <v>43433</v>
      </c>
      <c r="C369" s="24">
        <v>269070</v>
      </c>
      <c r="D369" s="24">
        <v>9904</v>
      </c>
      <c r="E369" s="25" t="s">
        <v>24</v>
      </c>
      <c r="F369" s="26" t="s">
        <v>230</v>
      </c>
      <c r="G369" s="23">
        <v>43493</v>
      </c>
      <c r="H369" s="23">
        <v>43517</v>
      </c>
      <c r="I369" s="24" t="s">
        <v>26</v>
      </c>
      <c r="J369" s="216">
        <v>1568</v>
      </c>
      <c r="K369" s="35">
        <v>1.56</v>
      </c>
      <c r="L369" s="36">
        <f t="shared" si="127"/>
        <v>2446.08</v>
      </c>
      <c r="M369" s="37">
        <v>1.35</v>
      </c>
      <c r="N369" s="35">
        <f t="shared" si="128"/>
        <v>2116.8000000000002</v>
      </c>
      <c r="O369" s="38">
        <f t="shared" si="129"/>
        <v>0.20999999999999996</v>
      </c>
      <c r="P369" s="57">
        <f t="shared" si="130"/>
        <v>329.28</v>
      </c>
      <c r="Q369" s="57">
        <v>2446.08</v>
      </c>
      <c r="R369" s="35" t="s">
        <v>27</v>
      </c>
      <c r="S369" s="35">
        <f>0.04+0.02</f>
        <v>0.06</v>
      </c>
      <c r="T369" s="35">
        <f t="shared" si="124"/>
        <v>94.08</v>
      </c>
      <c r="U369" s="53"/>
      <c r="V369" s="47"/>
      <c r="W369" s="48"/>
      <c r="X369" s="48"/>
      <c r="Y369" s="48"/>
      <c r="Z369" s="48"/>
    </row>
    <row r="370" spans="1:26" s="1" customFormat="1" ht="33" hidden="1" customHeight="1">
      <c r="A370" s="22" t="s">
        <v>213</v>
      </c>
      <c r="B370" s="23">
        <v>43433</v>
      </c>
      <c r="C370" s="24">
        <v>269089</v>
      </c>
      <c r="D370" s="24">
        <v>9904</v>
      </c>
      <c r="E370" s="25" t="s">
        <v>24</v>
      </c>
      <c r="F370" s="26" t="s">
        <v>230</v>
      </c>
      <c r="G370" s="23">
        <v>43493</v>
      </c>
      <c r="H370" s="23">
        <v>43517</v>
      </c>
      <c r="I370" s="24" t="s">
        <v>26</v>
      </c>
      <c r="J370" s="216">
        <v>1910</v>
      </c>
      <c r="K370" s="35">
        <v>1.56</v>
      </c>
      <c r="L370" s="36">
        <f t="shared" si="127"/>
        <v>2979.6</v>
      </c>
      <c r="M370" s="37">
        <v>1.35</v>
      </c>
      <c r="N370" s="35">
        <f t="shared" si="128"/>
        <v>2578.5</v>
      </c>
      <c r="O370" s="38">
        <f t="shared" si="129"/>
        <v>0.20999999999999996</v>
      </c>
      <c r="P370" s="57">
        <f t="shared" si="130"/>
        <v>401.09999999999991</v>
      </c>
      <c r="Q370" s="57">
        <v>2979.6</v>
      </c>
      <c r="R370" s="35" t="s">
        <v>27</v>
      </c>
      <c r="S370" s="35">
        <f>0.04+0.02</f>
        <v>0.06</v>
      </c>
      <c r="T370" s="35">
        <f t="shared" si="124"/>
        <v>114.6</v>
      </c>
      <c r="U370" s="53"/>
      <c r="V370" s="47"/>
      <c r="W370" s="48"/>
      <c r="X370" s="48"/>
      <c r="Y370" s="48"/>
      <c r="Z370" s="48"/>
    </row>
    <row r="371" spans="1:26" s="1" customFormat="1" ht="33" hidden="1" customHeight="1">
      <c r="A371" s="22" t="s">
        <v>213</v>
      </c>
      <c r="B371" s="23">
        <v>43433</v>
      </c>
      <c r="C371" s="24">
        <v>269107</v>
      </c>
      <c r="D371" s="24">
        <v>9904</v>
      </c>
      <c r="E371" s="25" t="s">
        <v>24</v>
      </c>
      <c r="F371" s="26" t="s">
        <v>230</v>
      </c>
      <c r="G371" s="23">
        <v>43493</v>
      </c>
      <c r="H371" s="23">
        <v>43517</v>
      </c>
      <c r="I371" s="24" t="s">
        <v>26</v>
      </c>
      <c r="J371" s="216">
        <v>461</v>
      </c>
      <c r="K371" s="35">
        <v>1.56</v>
      </c>
      <c r="L371" s="36">
        <f t="shared" si="127"/>
        <v>719.16</v>
      </c>
      <c r="M371" s="37">
        <v>1.35</v>
      </c>
      <c r="N371" s="35">
        <f t="shared" si="128"/>
        <v>622.35</v>
      </c>
      <c r="O371" s="38">
        <f t="shared" si="129"/>
        <v>0.20999999999999996</v>
      </c>
      <c r="P371" s="57">
        <f t="shared" si="130"/>
        <v>96.809999999999988</v>
      </c>
      <c r="Q371" s="57"/>
      <c r="R371" s="35" t="s">
        <v>27</v>
      </c>
      <c r="S371" s="35">
        <f>0.04+0.02</f>
        <v>0.06</v>
      </c>
      <c r="T371" s="35">
        <f t="shared" si="124"/>
        <v>27.66</v>
      </c>
      <c r="U371" s="53"/>
      <c r="V371" s="47"/>
      <c r="W371" s="48"/>
      <c r="X371" s="48"/>
      <c r="Y371" s="48"/>
      <c r="Z371" s="48"/>
    </row>
    <row r="372" spans="1:26" s="1" customFormat="1" ht="33" hidden="1" customHeight="1">
      <c r="A372" s="22" t="s">
        <v>220</v>
      </c>
      <c r="B372" s="23">
        <v>43433</v>
      </c>
      <c r="C372" s="24">
        <v>269125</v>
      </c>
      <c r="D372" s="24">
        <v>9905</v>
      </c>
      <c r="E372" s="25" t="s">
        <v>24</v>
      </c>
      <c r="F372" s="26" t="s">
        <v>231</v>
      </c>
      <c r="G372" s="23">
        <v>43493</v>
      </c>
      <c r="H372" s="23">
        <v>43517</v>
      </c>
      <c r="I372" s="24" t="s">
        <v>26</v>
      </c>
      <c r="J372" s="216">
        <v>2376</v>
      </c>
      <c r="K372" s="35">
        <v>1.54</v>
      </c>
      <c r="L372" s="36">
        <f t="shared" si="127"/>
        <v>3659.04</v>
      </c>
      <c r="M372" s="37">
        <v>1.2</v>
      </c>
      <c r="N372" s="35">
        <f t="shared" si="128"/>
        <v>2851.2</v>
      </c>
      <c r="O372" s="38">
        <f t="shared" si="129"/>
        <v>0.34000000000000008</v>
      </c>
      <c r="P372" s="57">
        <f t="shared" si="130"/>
        <v>807.84000000000015</v>
      </c>
      <c r="Q372" s="57">
        <v>3659.04</v>
      </c>
      <c r="R372" s="35" t="s">
        <v>27</v>
      </c>
      <c r="S372" s="35">
        <f>0.03+0.02</f>
        <v>0.05</v>
      </c>
      <c r="T372" s="35">
        <f t="shared" si="124"/>
        <v>118.80000000000001</v>
      </c>
      <c r="U372" s="53"/>
      <c r="V372" s="47"/>
      <c r="W372" s="48"/>
      <c r="X372" s="48"/>
      <c r="Y372" s="48"/>
      <c r="Z372" s="48"/>
    </row>
    <row r="373" spans="1:26" s="1" customFormat="1" ht="33" hidden="1" customHeight="1">
      <c r="A373" s="22" t="s">
        <v>220</v>
      </c>
      <c r="B373" s="23">
        <v>43433</v>
      </c>
      <c r="C373" s="24">
        <v>269134</v>
      </c>
      <c r="D373" s="24">
        <v>9905</v>
      </c>
      <c r="E373" s="25" t="s">
        <v>24</v>
      </c>
      <c r="F373" s="26" t="s">
        <v>231</v>
      </c>
      <c r="G373" s="23">
        <v>43493</v>
      </c>
      <c r="H373" s="23">
        <v>43517</v>
      </c>
      <c r="I373" s="24" t="s">
        <v>26</v>
      </c>
      <c r="J373" s="216">
        <v>1023</v>
      </c>
      <c r="K373" s="35">
        <v>1.54</v>
      </c>
      <c r="L373" s="36">
        <f t="shared" si="127"/>
        <v>1575.42</v>
      </c>
      <c r="M373" s="37">
        <v>1.2</v>
      </c>
      <c r="N373" s="35">
        <f t="shared" si="128"/>
        <v>1227.5999999999999</v>
      </c>
      <c r="O373" s="38">
        <f t="shared" si="129"/>
        <v>0.34000000000000008</v>
      </c>
      <c r="P373" s="57">
        <f t="shared" si="130"/>
        <v>347.82000000000011</v>
      </c>
      <c r="Q373" s="57">
        <v>1575.42</v>
      </c>
      <c r="R373" s="35" t="s">
        <v>27</v>
      </c>
      <c r="S373" s="35">
        <f>0.03+0.02</f>
        <v>0.05</v>
      </c>
      <c r="T373" s="35">
        <f t="shared" si="124"/>
        <v>51.150000000000006</v>
      </c>
      <c r="U373" s="53"/>
      <c r="V373" s="47"/>
      <c r="W373" s="48"/>
      <c r="X373" s="48"/>
      <c r="Y373" s="48"/>
      <c r="Z373" s="48"/>
    </row>
    <row r="374" spans="1:26" s="1" customFormat="1" ht="33" hidden="1" customHeight="1">
      <c r="A374" s="22" t="s">
        <v>220</v>
      </c>
      <c r="B374" s="23">
        <v>43433</v>
      </c>
      <c r="C374" s="24">
        <v>269143</v>
      </c>
      <c r="D374" s="24">
        <v>9905</v>
      </c>
      <c r="E374" s="25" t="s">
        <v>24</v>
      </c>
      <c r="F374" s="26" t="s">
        <v>231</v>
      </c>
      <c r="G374" s="23">
        <v>43493</v>
      </c>
      <c r="H374" s="23">
        <v>43517</v>
      </c>
      <c r="I374" s="24" t="s">
        <v>26</v>
      </c>
      <c r="J374" s="216">
        <v>273</v>
      </c>
      <c r="K374" s="35">
        <v>1.54</v>
      </c>
      <c r="L374" s="36">
        <f t="shared" si="127"/>
        <v>420.42</v>
      </c>
      <c r="M374" s="37">
        <v>1.2</v>
      </c>
      <c r="N374" s="35">
        <f t="shared" si="128"/>
        <v>327.59999999999997</v>
      </c>
      <c r="O374" s="38">
        <f t="shared" si="129"/>
        <v>0.34000000000000008</v>
      </c>
      <c r="P374" s="57">
        <f t="shared" si="130"/>
        <v>92.820000000000022</v>
      </c>
      <c r="Q374" s="57"/>
      <c r="R374" s="35" t="s">
        <v>27</v>
      </c>
      <c r="S374" s="35">
        <f>0.03+0.02</f>
        <v>0.05</v>
      </c>
      <c r="T374" s="35">
        <f t="shared" si="124"/>
        <v>13.65</v>
      </c>
      <c r="U374" s="53"/>
      <c r="V374" s="47"/>
      <c r="W374" s="48"/>
      <c r="X374" s="48"/>
      <c r="Y374" s="48"/>
      <c r="Z374" s="48"/>
    </row>
    <row r="375" spans="1:26" s="1" customFormat="1" ht="33" hidden="1" customHeight="1">
      <c r="A375" s="22" t="s">
        <v>232</v>
      </c>
      <c r="B375" s="23">
        <v>43433</v>
      </c>
      <c r="C375" s="24">
        <v>269235</v>
      </c>
      <c r="D375" s="24">
        <v>9907</v>
      </c>
      <c r="E375" s="25" t="s">
        <v>24</v>
      </c>
      <c r="F375" s="26" t="s">
        <v>233</v>
      </c>
      <c r="G375" s="23">
        <v>43493</v>
      </c>
      <c r="H375" s="23">
        <v>43517</v>
      </c>
      <c r="I375" s="24" t="s">
        <v>26</v>
      </c>
      <c r="J375" s="216">
        <v>1332</v>
      </c>
      <c r="K375" s="35">
        <v>1.93</v>
      </c>
      <c r="L375" s="36">
        <f t="shared" si="127"/>
        <v>2570.7599999999998</v>
      </c>
      <c r="M375" s="37">
        <v>1.43</v>
      </c>
      <c r="N375" s="35">
        <f t="shared" si="128"/>
        <v>1904.76</v>
      </c>
      <c r="O375" s="38">
        <f t="shared" si="129"/>
        <v>0.5</v>
      </c>
      <c r="P375" s="57">
        <f t="shared" si="130"/>
        <v>666</v>
      </c>
      <c r="Q375" s="57"/>
      <c r="R375" s="35" t="s">
        <v>27</v>
      </c>
      <c r="S375" s="35">
        <v>0.1</v>
      </c>
      <c r="T375" s="35">
        <f t="shared" si="124"/>
        <v>133.20000000000002</v>
      </c>
      <c r="U375" s="53"/>
      <c r="V375" s="47"/>
      <c r="W375" s="48"/>
      <c r="X375" s="48"/>
      <c r="Y375" s="48"/>
      <c r="Z375" s="48"/>
    </row>
    <row r="376" spans="1:26" s="1" customFormat="1" ht="33" hidden="1" customHeight="1">
      <c r="A376" s="22" t="s">
        <v>232</v>
      </c>
      <c r="B376" s="23">
        <v>43433</v>
      </c>
      <c r="C376" s="24">
        <v>269244</v>
      </c>
      <c r="D376" s="24">
        <v>9907</v>
      </c>
      <c r="E376" s="25" t="s">
        <v>24</v>
      </c>
      <c r="F376" s="26" t="s">
        <v>233</v>
      </c>
      <c r="G376" s="23">
        <v>43493</v>
      </c>
      <c r="H376" s="23">
        <v>43517</v>
      </c>
      <c r="I376" s="24" t="s">
        <v>26</v>
      </c>
      <c r="J376" s="216">
        <v>739</v>
      </c>
      <c r="K376" s="35">
        <v>1.93</v>
      </c>
      <c r="L376" s="36">
        <f t="shared" si="127"/>
        <v>1426.27</v>
      </c>
      <c r="M376" s="37">
        <v>1.43</v>
      </c>
      <c r="N376" s="35">
        <f t="shared" si="128"/>
        <v>1056.77</v>
      </c>
      <c r="O376" s="38">
        <f t="shared" si="129"/>
        <v>0.5</v>
      </c>
      <c r="P376" s="57">
        <f t="shared" si="130"/>
        <v>369.5</v>
      </c>
      <c r="Q376" s="57">
        <v>1426.27</v>
      </c>
      <c r="R376" s="35" t="s">
        <v>27</v>
      </c>
      <c r="S376" s="35">
        <v>0.1</v>
      </c>
      <c r="T376" s="35">
        <f t="shared" si="124"/>
        <v>73.900000000000006</v>
      </c>
      <c r="U376" s="53"/>
      <c r="V376" s="47"/>
      <c r="W376" s="48"/>
      <c r="X376" s="48"/>
      <c r="Y376" s="48"/>
      <c r="Z376" s="48"/>
    </row>
    <row r="377" spans="1:26" s="1" customFormat="1" ht="33" hidden="1" customHeight="1">
      <c r="A377" s="22" t="s">
        <v>232</v>
      </c>
      <c r="B377" s="23">
        <v>43433</v>
      </c>
      <c r="C377" s="24">
        <v>269253</v>
      </c>
      <c r="D377" s="24">
        <v>9907</v>
      </c>
      <c r="E377" s="25" t="s">
        <v>24</v>
      </c>
      <c r="F377" s="26" t="s">
        <v>233</v>
      </c>
      <c r="G377" s="23">
        <v>43493</v>
      </c>
      <c r="H377" s="23">
        <v>43517</v>
      </c>
      <c r="I377" s="24" t="s">
        <v>26</v>
      </c>
      <c r="J377" s="216">
        <v>171</v>
      </c>
      <c r="K377" s="35">
        <v>1.93</v>
      </c>
      <c r="L377" s="36">
        <f t="shared" si="127"/>
        <v>330.03</v>
      </c>
      <c r="M377" s="37">
        <v>1.43</v>
      </c>
      <c r="N377" s="35">
        <f t="shared" si="128"/>
        <v>244.53</v>
      </c>
      <c r="O377" s="38">
        <f t="shared" si="129"/>
        <v>0.5</v>
      </c>
      <c r="P377" s="57">
        <f t="shared" si="130"/>
        <v>85.5</v>
      </c>
      <c r="Q377" s="57">
        <v>330.03</v>
      </c>
      <c r="R377" s="35" t="s">
        <v>27</v>
      </c>
      <c r="S377" s="35">
        <v>0.1</v>
      </c>
      <c r="T377" s="35">
        <f t="shared" si="124"/>
        <v>17.100000000000001</v>
      </c>
      <c r="U377" s="53"/>
      <c r="V377" s="47"/>
      <c r="W377" s="48"/>
      <c r="X377" s="48"/>
      <c r="Y377" s="48"/>
      <c r="Z377" s="48"/>
    </row>
    <row r="378" spans="1:26" s="1" customFormat="1" ht="33" hidden="1" customHeight="1">
      <c r="A378" s="22" t="s">
        <v>232</v>
      </c>
      <c r="B378" s="23">
        <v>43433</v>
      </c>
      <c r="C378" s="24">
        <v>269262</v>
      </c>
      <c r="D378" s="24">
        <v>9908</v>
      </c>
      <c r="E378" s="25" t="s">
        <v>24</v>
      </c>
      <c r="F378" s="26" t="s">
        <v>234</v>
      </c>
      <c r="G378" s="23">
        <v>43493</v>
      </c>
      <c r="H378" s="23">
        <v>43517</v>
      </c>
      <c r="I378" s="24" t="s">
        <v>26</v>
      </c>
      <c r="J378" s="216">
        <v>900</v>
      </c>
      <c r="K378" s="35">
        <v>1.98</v>
      </c>
      <c r="L378" s="36">
        <f t="shared" si="127"/>
        <v>1782</v>
      </c>
      <c r="M378" s="37">
        <v>1.46</v>
      </c>
      <c r="N378" s="35">
        <f t="shared" si="128"/>
        <v>1314</v>
      </c>
      <c r="O378" s="38">
        <f t="shared" si="129"/>
        <v>0.52</v>
      </c>
      <c r="P378" s="57">
        <f t="shared" si="130"/>
        <v>468</v>
      </c>
      <c r="Q378" s="57">
        <v>1782</v>
      </c>
      <c r="R378" s="35" t="s">
        <v>27</v>
      </c>
      <c r="S378" s="35">
        <v>0.1</v>
      </c>
      <c r="T378" s="35">
        <f t="shared" si="124"/>
        <v>90</v>
      </c>
      <c r="U378" s="53"/>
      <c r="V378" s="47"/>
      <c r="W378" s="48"/>
      <c r="X378" s="48"/>
      <c r="Y378" s="48"/>
      <c r="Z378" s="48"/>
    </row>
    <row r="379" spans="1:26" s="1" customFormat="1" ht="33" hidden="1" customHeight="1">
      <c r="A379" s="22" t="s">
        <v>232</v>
      </c>
      <c r="B379" s="23">
        <v>43433</v>
      </c>
      <c r="C379" s="24">
        <v>269271</v>
      </c>
      <c r="D379" s="24">
        <v>9908</v>
      </c>
      <c r="E379" s="25" t="s">
        <v>24</v>
      </c>
      <c r="F379" s="26" t="s">
        <v>234</v>
      </c>
      <c r="G379" s="23">
        <v>43493</v>
      </c>
      <c r="H379" s="23">
        <v>43517</v>
      </c>
      <c r="I379" s="24" t="s">
        <v>26</v>
      </c>
      <c r="J379" s="216">
        <v>498</v>
      </c>
      <c r="K379" s="35">
        <v>1.98</v>
      </c>
      <c r="L379" s="36">
        <f t="shared" si="127"/>
        <v>986.04</v>
      </c>
      <c r="M379" s="37">
        <v>1.46</v>
      </c>
      <c r="N379" s="35">
        <f t="shared" si="128"/>
        <v>727.07999999999993</v>
      </c>
      <c r="O379" s="38">
        <f t="shared" si="129"/>
        <v>0.52</v>
      </c>
      <c r="P379" s="57">
        <f t="shared" si="130"/>
        <v>258.96000000000004</v>
      </c>
      <c r="Q379" s="57">
        <v>986.04</v>
      </c>
      <c r="R379" s="35" t="s">
        <v>27</v>
      </c>
      <c r="S379" s="35">
        <v>0.1</v>
      </c>
      <c r="T379" s="35">
        <f t="shared" si="124"/>
        <v>49.800000000000004</v>
      </c>
      <c r="U379" s="53"/>
      <c r="V379" s="47"/>
      <c r="W379" s="48"/>
      <c r="X379" s="48"/>
      <c r="Y379" s="48"/>
      <c r="Z379" s="48"/>
    </row>
    <row r="380" spans="1:26" s="1" customFormat="1" ht="33" hidden="1" customHeight="1">
      <c r="A380" s="22" t="s">
        <v>232</v>
      </c>
      <c r="B380" s="23">
        <v>43433</v>
      </c>
      <c r="C380" s="24">
        <v>269280</v>
      </c>
      <c r="D380" s="24">
        <v>9908</v>
      </c>
      <c r="E380" s="25" t="s">
        <v>24</v>
      </c>
      <c r="F380" s="26" t="s">
        <v>234</v>
      </c>
      <c r="G380" s="23">
        <v>43493</v>
      </c>
      <c r="H380" s="23">
        <v>43517</v>
      </c>
      <c r="I380" s="24" t="s">
        <v>26</v>
      </c>
      <c r="J380" s="216">
        <v>117</v>
      </c>
      <c r="K380" s="35">
        <v>1.98</v>
      </c>
      <c r="L380" s="36">
        <f t="shared" si="127"/>
        <v>231.66</v>
      </c>
      <c r="M380" s="37">
        <v>1.46</v>
      </c>
      <c r="N380" s="35">
        <f t="shared" si="128"/>
        <v>170.82</v>
      </c>
      <c r="O380" s="38">
        <f t="shared" si="129"/>
        <v>0.52</v>
      </c>
      <c r="P380" s="57">
        <f t="shared" si="130"/>
        <v>60.84</v>
      </c>
      <c r="Q380" s="57"/>
      <c r="R380" s="35" t="s">
        <v>27</v>
      </c>
      <c r="S380" s="35">
        <v>0.1</v>
      </c>
      <c r="T380" s="35">
        <f t="shared" si="124"/>
        <v>11.700000000000001</v>
      </c>
      <c r="U380" s="53"/>
      <c r="V380" s="47"/>
      <c r="W380" s="48"/>
      <c r="X380" s="48"/>
      <c r="Y380" s="48"/>
      <c r="Z380" s="48"/>
    </row>
    <row r="381" spans="1:26" s="1" customFormat="1" ht="33" hidden="1" customHeight="1">
      <c r="A381" s="22" t="s">
        <v>232</v>
      </c>
      <c r="B381" s="23">
        <v>43433</v>
      </c>
      <c r="C381" s="24">
        <v>269290</v>
      </c>
      <c r="D381" s="24">
        <v>9909</v>
      </c>
      <c r="E381" s="25" t="s">
        <v>24</v>
      </c>
      <c r="F381" s="26" t="s">
        <v>235</v>
      </c>
      <c r="G381" s="23">
        <v>43493</v>
      </c>
      <c r="H381" s="23">
        <v>43517</v>
      </c>
      <c r="I381" s="24" t="s">
        <v>26</v>
      </c>
      <c r="J381" s="216">
        <v>828</v>
      </c>
      <c r="K381" s="35">
        <v>1.98</v>
      </c>
      <c r="L381" s="36">
        <f t="shared" si="127"/>
        <v>1639.44</v>
      </c>
      <c r="M381" s="37">
        <v>1.46</v>
      </c>
      <c r="N381" s="35">
        <f t="shared" si="128"/>
        <v>1208.8799999999999</v>
      </c>
      <c r="O381" s="38">
        <f t="shared" si="129"/>
        <v>0.52</v>
      </c>
      <c r="P381" s="57">
        <f t="shared" si="130"/>
        <v>430.56</v>
      </c>
      <c r="Q381" s="57">
        <v>1639.44</v>
      </c>
      <c r="R381" s="35" t="s">
        <v>27</v>
      </c>
      <c r="S381" s="35">
        <v>0.1</v>
      </c>
      <c r="T381" s="35">
        <f t="shared" si="124"/>
        <v>82.800000000000011</v>
      </c>
      <c r="U381" s="53"/>
      <c r="V381" s="47"/>
      <c r="W381" s="48"/>
      <c r="X381" s="48"/>
      <c r="Y381" s="48"/>
      <c r="Z381" s="48"/>
    </row>
    <row r="382" spans="1:26" s="1" customFormat="1" ht="33" hidden="1" customHeight="1">
      <c r="A382" s="22" t="s">
        <v>232</v>
      </c>
      <c r="B382" s="23">
        <v>43433</v>
      </c>
      <c r="C382" s="24">
        <v>269309</v>
      </c>
      <c r="D382" s="24">
        <v>9909</v>
      </c>
      <c r="E382" s="25" t="s">
        <v>24</v>
      </c>
      <c r="F382" s="26" t="s">
        <v>235</v>
      </c>
      <c r="G382" s="23">
        <v>43493</v>
      </c>
      <c r="H382" s="23">
        <v>43517</v>
      </c>
      <c r="I382" s="24" t="s">
        <v>26</v>
      </c>
      <c r="J382" s="216">
        <v>420</v>
      </c>
      <c r="K382" s="35">
        <v>1.98</v>
      </c>
      <c r="L382" s="36">
        <f t="shared" si="127"/>
        <v>831.6</v>
      </c>
      <c r="M382" s="37">
        <v>1.46</v>
      </c>
      <c r="N382" s="35">
        <f t="shared" si="128"/>
        <v>613.19999999999993</v>
      </c>
      <c r="O382" s="38">
        <f t="shared" si="129"/>
        <v>0.52</v>
      </c>
      <c r="P382" s="57">
        <f t="shared" si="130"/>
        <v>218.4</v>
      </c>
      <c r="Q382" s="57">
        <v>831.6</v>
      </c>
      <c r="R382" s="35" t="s">
        <v>27</v>
      </c>
      <c r="S382" s="35">
        <v>0.1</v>
      </c>
      <c r="T382" s="35">
        <f t="shared" si="124"/>
        <v>42</v>
      </c>
      <c r="U382" s="53"/>
      <c r="V382" s="47"/>
      <c r="W382" s="48"/>
      <c r="X382" s="48"/>
      <c r="Y382" s="48"/>
      <c r="Z382" s="48"/>
    </row>
    <row r="383" spans="1:26" s="1" customFormat="1" ht="33" hidden="1" customHeight="1">
      <c r="A383" s="22" t="s">
        <v>232</v>
      </c>
      <c r="B383" s="23">
        <v>43433</v>
      </c>
      <c r="C383" s="24">
        <v>269318</v>
      </c>
      <c r="D383" s="24">
        <v>9909</v>
      </c>
      <c r="E383" s="25" t="s">
        <v>24</v>
      </c>
      <c r="F383" s="26" t="s">
        <v>235</v>
      </c>
      <c r="G383" s="23">
        <v>43493</v>
      </c>
      <c r="H383" s="23">
        <v>43517</v>
      </c>
      <c r="I383" s="24" t="s">
        <v>26</v>
      </c>
      <c r="J383" s="216">
        <v>104</v>
      </c>
      <c r="K383" s="35">
        <v>1.98</v>
      </c>
      <c r="L383" s="36">
        <f t="shared" si="127"/>
        <v>205.92</v>
      </c>
      <c r="M383" s="37">
        <v>1.46</v>
      </c>
      <c r="N383" s="35">
        <f t="shared" si="128"/>
        <v>151.84</v>
      </c>
      <c r="O383" s="38">
        <f t="shared" si="129"/>
        <v>0.52</v>
      </c>
      <c r="P383" s="57">
        <f t="shared" si="130"/>
        <v>54.08</v>
      </c>
      <c r="Q383" s="57"/>
      <c r="R383" s="35" t="s">
        <v>27</v>
      </c>
      <c r="S383" s="35">
        <v>0.1</v>
      </c>
      <c r="T383" s="35">
        <f t="shared" si="124"/>
        <v>10.4</v>
      </c>
      <c r="U383" s="53"/>
      <c r="V383" s="47"/>
      <c r="W383" s="48"/>
      <c r="X383" s="48"/>
      <c r="Y383" s="48"/>
      <c r="Z383" s="48"/>
    </row>
    <row r="384" spans="1:26" s="1" customFormat="1" ht="33" hidden="1" customHeight="1">
      <c r="A384" s="22" t="s">
        <v>232</v>
      </c>
      <c r="B384" s="23">
        <v>43433</v>
      </c>
      <c r="C384" s="24">
        <v>269327</v>
      </c>
      <c r="D384" s="24">
        <v>342</v>
      </c>
      <c r="E384" s="25" t="s">
        <v>24</v>
      </c>
      <c r="F384" s="26" t="s">
        <v>236</v>
      </c>
      <c r="G384" s="23">
        <v>43493</v>
      </c>
      <c r="H384" s="23">
        <v>43517</v>
      </c>
      <c r="I384" s="24" t="s">
        <v>26</v>
      </c>
      <c r="J384" s="216">
        <v>396</v>
      </c>
      <c r="K384" s="35">
        <v>2.0299999999999998</v>
      </c>
      <c r="L384" s="36">
        <f t="shared" si="127"/>
        <v>803.87999999999988</v>
      </c>
      <c r="M384" s="37">
        <v>1.5</v>
      </c>
      <c r="N384" s="35">
        <f t="shared" si="128"/>
        <v>594</v>
      </c>
      <c r="O384" s="38">
        <f t="shared" si="129"/>
        <v>0.5299999999999998</v>
      </c>
      <c r="P384" s="57">
        <f t="shared" si="130"/>
        <v>209.87999999999991</v>
      </c>
      <c r="Q384" s="57">
        <v>803.88</v>
      </c>
      <c r="R384" s="35" t="s">
        <v>27</v>
      </c>
      <c r="S384" s="35">
        <v>0.1</v>
      </c>
      <c r="T384" s="35">
        <f t="shared" si="124"/>
        <v>39.6</v>
      </c>
      <c r="U384" s="53"/>
      <c r="V384" s="47"/>
      <c r="W384" s="48"/>
      <c r="X384" s="48"/>
      <c r="Y384" s="48"/>
      <c r="Z384" s="48"/>
    </row>
    <row r="385" spans="1:26" s="1" customFormat="1" ht="33" hidden="1" customHeight="1">
      <c r="A385" s="22" t="s">
        <v>232</v>
      </c>
      <c r="B385" s="23">
        <v>43433</v>
      </c>
      <c r="C385" s="24">
        <v>269336</v>
      </c>
      <c r="D385" s="24">
        <v>342</v>
      </c>
      <c r="E385" s="25" t="s">
        <v>24</v>
      </c>
      <c r="F385" s="26" t="s">
        <v>236</v>
      </c>
      <c r="G385" s="23">
        <v>43493</v>
      </c>
      <c r="H385" s="23">
        <v>43517</v>
      </c>
      <c r="I385" s="24" t="s">
        <v>26</v>
      </c>
      <c r="J385" s="216">
        <v>216</v>
      </c>
      <c r="K385" s="35">
        <v>2.0299999999999998</v>
      </c>
      <c r="L385" s="36">
        <f t="shared" si="127"/>
        <v>438.47999999999996</v>
      </c>
      <c r="M385" s="37">
        <v>1.5</v>
      </c>
      <c r="N385" s="35">
        <f t="shared" si="128"/>
        <v>324</v>
      </c>
      <c r="O385" s="38">
        <f t="shared" si="129"/>
        <v>0.5299999999999998</v>
      </c>
      <c r="P385" s="57">
        <f t="shared" si="130"/>
        <v>114.47999999999996</v>
      </c>
      <c r="Q385" s="57">
        <v>438.48</v>
      </c>
      <c r="R385" s="35" t="s">
        <v>27</v>
      </c>
      <c r="S385" s="35">
        <v>0.1</v>
      </c>
      <c r="T385" s="35">
        <f t="shared" si="124"/>
        <v>21.6</v>
      </c>
      <c r="U385" s="53"/>
      <c r="V385" s="47"/>
      <c r="W385" s="48"/>
      <c r="X385" s="48"/>
      <c r="Y385" s="48"/>
      <c r="Z385" s="48"/>
    </row>
    <row r="386" spans="1:26" s="1" customFormat="1" ht="33" hidden="1" customHeight="1">
      <c r="A386" s="22" t="s">
        <v>232</v>
      </c>
      <c r="B386" s="23">
        <v>43433</v>
      </c>
      <c r="C386" s="24">
        <v>269345</v>
      </c>
      <c r="D386" s="24">
        <v>342</v>
      </c>
      <c r="E386" s="25" t="s">
        <v>24</v>
      </c>
      <c r="F386" s="26" t="s">
        <v>236</v>
      </c>
      <c r="G386" s="23">
        <v>43493</v>
      </c>
      <c r="H386" s="23">
        <v>43517</v>
      </c>
      <c r="I386" s="24" t="s">
        <v>26</v>
      </c>
      <c r="J386" s="216">
        <v>135</v>
      </c>
      <c r="K386" s="35">
        <v>2.0299999999999998</v>
      </c>
      <c r="L386" s="36">
        <f t="shared" si="127"/>
        <v>274.04999999999995</v>
      </c>
      <c r="M386" s="37">
        <v>1.5</v>
      </c>
      <c r="N386" s="35">
        <f t="shared" si="128"/>
        <v>202.5</v>
      </c>
      <c r="O386" s="38">
        <f t="shared" si="129"/>
        <v>0.5299999999999998</v>
      </c>
      <c r="P386" s="57">
        <f t="shared" si="130"/>
        <v>71.549999999999969</v>
      </c>
      <c r="Q386" s="57"/>
      <c r="R386" s="35" t="s">
        <v>27</v>
      </c>
      <c r="S386" s="35">
        <v>0.1</v>
      </c>
      <c r="T386" s="35">
        <f t="shared" si="124"/>
        <v>13.5</v>
      </c>
      <c r="U386" s="53"/>
      <c r="V386" s="47"/>
      <c r="W386" s="48"/>
      <c r="X386" s="48"/>
      <c r="Y386" s="48"/>
      <c r="Z386" s="48"/>
    </row>
    <row r="387" spans="1:26" s="1" customFormat="1" ht="33" hidden="1" customHeight="1">
      <c r="A387" s="22" t="s">
        <v>216</v>
      </c>
      <c r="B387" s="23">
        <v>43433</v>
      </c>
      <c r="C387" s="24">
        <v>271554</v>
      </c>
      <c r="D387" s="24">
        <v>9906</v>
      </c>
      <c r="E387" s="25" t="s">
        <v>24</v>
      </c>
      <c r="F387" s="26" t="s">
        <v>237</v>
      </c>
      <c r="G387" s="23">
        <v>43493</v>
      </c>
      <c r="H387" s="23">
        <v>43517</v>
      </c>
      <c r="I387" s="24" t="s">
        <v>26</v>
      </c>
      <c r="J387" s="216">
        <v>441</v>
      </c>
      <c r="K387" s="35">
        <v>1.38</v>
      </c>
      <c r="L387" s="36">
        <f t="shared" si="127"/>
        <v>608.57999999999993</v>
      </c>
      <c r="M387" s="37">
        <v>1.21</v>
      </c>
      <c r="N387" s="35">
        <f t="shared" si="128"/>
        <v>533.61</v>
      </c>
      <c r="O387" s="38">
        <f t="shared" si="129"/>
        <v>0.16999999999999993</v>
      </c>
      <c r="P387" s="57">
        <f t="shared" si="130"/>
        <v>74.96999999999997</v>
      </c>
      <c r="Q387" s="57">
        <v>608.58000000000004</v>
      </c>
      <c r="R387" s="35" t="s">
        <v>27</v>
      </c>
      <c r="S387" s="35">
        <f>0.03+0.02</f>
        <v>0.05</v>
      </c>
      <c r="T387" s="35">
        <f t="shared" si="124"/>
        <v>22.05</v>
      </c>
      <c r="U387" s="53"/>
      <c r="V387" s="47"/>
      <c r="W387" s="48"/>
      <c r="X387" s="48"/>
      <c r="Y387" s="48"/>
      <c r="Z387" s="48"/>
    </row>
    <row r="388" spans="1:26" s="1" customFormat="1" ht="33" hidden="1" customHeight="1">
      <c r="A388" s="22" t="s">
        <v>216</v>
      </c>
      <c r="B388" s="23">
        <v>43433</v>
      </c>
      <c r="C388" s="24">
        <v>271563</v>
      </c>
      <c r="D388" s="24">
        <v>9906</v>
      </c>
      <c r="E388" s="25" t="s">
        <v>24</v>
      </c>
      <c r="F388" s="26" t="s">
        <v>238</v>
      </c>
      <c r="G388" s="23">
        <v>43493</v>
      </c>
      <c r="H388" s="23">
        <v>43517</v>
      </c>
      <c r="I388" s="24" t="s">
        <v>26</v>
      </c>
      <c r="J388" s="216">
        <v>623</v>
      </c>
      <c r="K388" s="35">
        <v>1.38</v>
      </c>
      <c r="L388" s="36">
        <f t="shared" si="127"/>
        <v>859.7399999999999</v>
      </c>
      <c r="M388" s="37">
        <v>1.21</v>
      </c>
      <c r="N388" s="35">
        <f t="shared" si="128"/>
        <v>753.82999999999993</v>
      </c>
      <c r="O388" s="38">
        <f t="shared" si="129"/>
        <v>0.16999999999999993</v>
      </c>
      <c r="P388" s="57">
        <f t="shared" si="130"/>
        <v>105.90999999999995</v>
      </c>
      <c r="Q388" s="57">
        <v>859.74</v>
      </c>
      <c r="R388" s="35" t="s">
        <v>27</v>
      </c>
      <c r="S388" s="35">
        <f>0.03+0.02</f>
        <v>0.05</v>
      </c>
      <c r="T388" s="35">
        <f t="shared" si="124"/>
        <v>31.150000000000002</v>
      </c>
      <c r="U388" s="53"/>
      <c r="V388" s="47"/>
      <c r="W388" s="48"/>
      <c r="X388" s="48"/>
      <c r="Y388" s="48"/>
      <c r="Z388" s="48"/>
    </row>
    <row r="389" spans="1:26" s="1" customFormat="1" ht="33" hidden="1" customHeight="1">
      <c r="A389" s="22" t="s">
        <v>216</v>
      </c>
      <c r="B389" s="23">
        <v>43433</v>
      </c>
      <c r="C389" s="24">
        <v>271572</v>
      </c>
      <c r="D389" s="24">
        <v>9906</v>
      </c>
      <c r="E389" s="25" t="s">
        <v>24</v>
      </c>
      <c r="F389" s="26" t="s">
        <v>237</v>
      </c>
      <c r="G389" s="23">
        <v>43493</v>
      </c>
      <c r="H389" s="23">
        <v>43517</v>
      </c>
      <c r="I389" s="24" t="s">
        <v>26</v>
      </c>
      <c r="J389" s="216">
        <v>416</v>
      </c>
      <c r="K389" s="35">
        <v>1.38</v>
      </c>
      <c r="L389" s="36">
        <f t="shared" si="127"/>
        <v>574.07999999999993</v>
      </c>
      <c r="M389" s="37">
        <v>1.21</v>
      </c>
      <c r="N389" s="35">
        <f t="shared" si="128"/>
        <v>503.36</v>
      </c>
      <c r="O389" s="38">
        <f t="shared" si="129"/>
        <v>0.16999999999999993</v>
      </c>
      <c r="P389" s="57">
        <f t="shared" si="130"/>
        <v>70.71999999999997</v>
      </c>
      <c r="Q389" s="57"/>
      <c r="R389" s="35" t="s">
        <v>27</v>
      </c>
      <c r="S389" s="35">
        <f>0.03+0.02</f>
        <v>0.05</v>
      </c>
      <c r="T389" s="35">
        <f t="shared" si="124"/>
        <v>20.8</v>
      </c>
      <c r="U389" s="53"/>
      <c r="V389" s="47"/>
      <c r="W389" s="48"/>
      <c r="X389" s="48"/>
      <c r="Y389" s="48"/>
      <c r="Z389" s="48"/>
    </row>
    <row r="390" spans="1:26" s="1" customFormat="1" ht="33" hidden="1" customHeight="1">
      <c r="A390" s="22" t="s">
        <v>239</v>
      </c>
      <c r="B390" s="23">
        <v>43383</v>
      </c>
      <c r="C390" s="24">
        <v>238673</v>
      </c>
      <c r="D390" s="24">
        <v>1604</v>
      </c>
      <c r="E390" s="25" t="s">
        <v>24</v>
      </c>
      <c r="F390" s="26" t="s">
        <v>107</v>
      </c>
      <c r="G390" s="23">
        <v>43493</v>
      </c>
      <c r="H390" s="23">
        <v>43517</v>
      </c>
      <c r="I390" s="24" t="s">
        <v>26</v>
      </c>
      <c r="J390" s="216">
        <v>1932</v>
      </c>
      <c r="K390" s="35">
        <v>1.3</v>
      </c>
      <c r="L390" s="36">
        <f t="shared" ref="L390:L391" si="131">+K390*J390</f>
        <v>2511.6</v>
      </c>
      <c r="M390" s="37">
        <v>1.1000000000000001</v>
      </c>
      <c r="N390" s="35">
        <f t="shared" ref="N390:N391" si="132">+M390*J390</f>
        <v>2125.2000000000003</v>
      </c>
      <c r="O390" s="38">
        <f t="shared" ref="O390:O391" si="133">+K390-M390</f>
        <v>0.19999999999999996</v>
      </c>
      <c r="P390" s="57">
        <f t="shared" ref="P390:P391" si="134">+O390*J390</f>
        <v>386.39999999999992</v>
      </c>
      <c r="Q390" s="57">
        <v>2511.6</v>
      </c>
      <c r="R390" s="35" t="s">
        <v>27</v>
      </c>
      <c r="S390" s="35">
        <f t="shared" ref="S390:S479" si="135">0.03+0.02</f>
        <v>0.05</v>
      </c>
      <c r="T390" s="35">
        <f t="shared" si="124"/>
        <v>96.600000000000009</v>
      </c>
      <c r="U390" s="53"/>
      <c r="V390" s="47"/>
      <c r="W390" s="48"/>
      <c r="X390" s="48"/>
      <c r="Y390" s="48"/>
      <c r="Z390" s="48"/>
    </row>
    <row r="391" spans="1:26" s="1" customFormat="1" ht="33" hidden="1" customHeight="1">
      <c r="A391" s="22" t="s">
        <v>239</v>
      </c>
      <c r="B391" s="23">
        <v>43383</v>
      </c>
      <c r="C391" s="24">
        <v>238691</v>
      </c>
      <c r="D391" s="24">
        <v>1605</v>
      </c>
      <c r="E391" s="25" t="s">
        <v>24</v>
      </c>
      <c r="F391" s="26" t="s">
        <v>108</v>
      </c>
      <c r="G391" s="23">
        <v>43493</v>
      </c>
      <c r="H391" s="23">
        <v>43517</v>
      </c>
      <c r="I391" s="24" t="s">
        <v>26</v>
      </c>
      <c r="J391" s="216">
        <v>2007</v>
      </c>
      <c r="K391" s="35">
        <v>1.3</v>
      </c>
      <c r="L391" s="36">
        <f t="shared" si="131"/>
        <v>2609.1</v>
      </c>
      <c r="M391" s="37">
        <v>1.1499999999999999</v>
      </c>
      <c r="N391" s="35">
        <f t="shared" si="132"/>
        <v>2308.0499999999997</v>
      </c>
      <c r="O391" s="38">
        <f t="shared" si="133"/>
        <v>0.15000000000000013</v>
      </c>
      <c r="P391" s="57">
        <f t="shared" si="134"/>
        <v>301.0500000000003</v>
      </c>
      <c r="Q391" s="57">
        <v>2609.1</v>
      </c>
      <c r="R391" s="35" t="s">
        <v>27</v>
      </c>
      <c r="S391" s="35">
        <f t="shared" si="135"/>
        <v>0.05</v>
      </c>
      <c r="T391" s="35">
        <f t="shared" ref="T391:T419" si="136">+S391*J391</f>
        <v>100.35000000000001</v>
      </c>
      <c r="U391" s="53"/>
      <c r="V391" s="47"/>
      <c r="W391" s="48"/>
      <c r="X391" s="48"/>
      <c r="Y391" s="48"/>
      <c r="Z391" s="48"/>
    </row>
    <row r="392" spans="1:26" s="1" customFormat="1" ht="33" hidden="1" customHeight="1">
      <c r="A392" s="22" t="s">
        <v>239</v>
      </c>
      <c r="B392" s="23">
        <v>43383</v>
      </c>
      <c r="C392" s="24">
        <v>238710</v>
      </c>
      <c r="D392" s="24">
        <v>1603</v>
      </c>
      <c r="E392" s="25" t="s">
        <v>24</v>
      </c>
      <c r="F392" s="26" t="s">
        <v>25</v>
      </c>
      <c r="G392" s="23">
        <v>43493</v>
      </c>
      <c r="H392" s="23">
        <v>43517</v>
      </c>
      <c r="I392" s="24" t="s">
        <v>26</v>
      </c>
      <c r="J392" s="216">
        <v>2876</v>
      </c>
      <c r="K392" s="35">
        <v>1.39</v>
      </c>
      <c r="L392" s="36">
        <f t="shared" ref="L392:L395" si="137">+K392*J392</f>
        <v>3997.64</v>
      </c>
      <c r="M392" s="37">
        <v>1.19</v>
      </c>
      <c r="N392" s="35">
        <f t="shared" ref="N392:N397" si="138">+M392*J392</f>
        <v>3422.44</v>
      </c>
      <c r="O392" s="38">
        <f t="shared" ref="O392:O400" si="139">+K392-M392</f>
        <v>0.19999999999999996</v>
      </c>
      <c r="P392" s="57">
        <f t="shared" ref="P392:P395" si="140">+O392*J392</f>
        <v>575.19999999999982</v>
      </c>
      <c r="Q392" s="57">
        <v>3997.64</v>
      </c>
      <c r="R392" s="35" t="s">
        <v>27</v>
      </c>
      <c r="S392" s="35">
        <f t="shared" si="135"/>
        <v>0.05</v>
      </c>
      <c r="T392" s="35">
        <f t="shared" si="136"/>
        <v>143.80000000000001</v>
      </c>
      <c r="U392" s="53"/>
      <c r="V392" s="47"/>
      <c r="W392" s="48"/>
      <c r="X392" s="48"/>
      <c r="Y392" s="48"/>
      <c r="Z392" s="48"/>
    </row>
    <row r="393" spans="1:26" s="1" customFormat="1" ht="33" hidden="1" customHeight="1">
      <c r="A393" s="22" t="s">
        <v>239</v>
      </c>
      <c r="B393" s="23">
        <v>43383</v>
      </c>
      <c r="C393" s="24">
        <v>238738</v>
      </c>
      <c r="D393" s="24">
        <v>1604</v>
      </c>
      <c r="E393" s="25" t="s">
        <v>24</v>
      </c>
      <c r="F393" s="26" t="s">
        <v>107</v>
      </c>
      <c r="G393" s="23">
        <v>43493</v>
      </c>
      <c r="H393" s="23">
        <v>43517</v>
      </c>
      <c r="I393" s="24" t="s">
        <v>26</v>
      </c>
      <c r="J393" s="216">
        <v>247</v>
      </c>
      <c r="K393" s="35">
        <v>1.3</v>
      </c>
      <c r="L393" s="36">
        <f t="shared" si="137"/>
        <v>321.10000000000002</v>
      </c>
      <c r="M393" s="37">
        <v>1.1000000000000001</v>
      </c>
      <c r="N393" s="35">
        <f t="shared" si="138"/>
        <v>271.70000000000005</v>
      </c>
      <c r="O393" s="38">
        <f t="shared" si="139"/>
        <v>0.19999999999999996</v>
      </c>
      <c r="P393" s="57">
        <f t="shared" si="140"/>
        <v>49.399999999999991</v>
      </c>
      <c r="Q393" s="57"/>
      <c r="R393" s="35" t="s">
        <v>27</v>
      </c>
      <c r="S393" s="35">
        <f t="shared" si="135"/>
        <v>0.05</v>
      </c>
      <c r="T393" s="35">
        <f t="shared" si="136"/>
        <v>12.350000000000001</v>
      </c>
      <c r="U393" s="53"/>
      <c r="V393" s="47"/>
      <c r="W393" s="48"/>
      <c r="X393" s="48"/>
      <c r="Y393" s="48"/>
      <c r="Z393" s="48"/>
    </row>
    <row r="394" spans="1:26" s="1" customFormat="1" ht="33" hidden="1" customHeight="1">
      <c r="A394" s="22" t="s">
        <v>239</v>
      </c>
      <c r="B394" s="23">
        <v>43383</v>
      </c>
      <c r="C394" s="24">
        <v>238756</v>
      </c>
      <c r="D394" s="24">
        <v>1605</v>
      </c>
      <c r="E394" s="25" t="s">
        <v>24</v>
      </c>
      <c r="F394" s="26" t="s">
        <v>108</v>
      </c>
      <c r="G394" s="23">
        <v>43493</v>
      </c>
      <c r="H394" s="23">
        <v>43517</v>
      </c>
      <c r="I394" s="24" t="s">
        <v>26</v>
      </c>
      <c r="J394" s="216">
        <v>465</v>
      </c>
      <c r="K394" s="35">
        <v>1.3</v>
      </c>
      <c r="L394" s="36">
        <f t="shared" si="137"/>
        <v>604.5</v>
      </c>
      <c r="M394" s="37">
        <v>1.1499999999999999</v>
      </c>
      <c r="N394" s="35">
        <f t="shared" si="138"/>
        <v>534.75</v>
      </c>
      <c r="O394" s="38">
        <f t="shared" si="139"/>
        <v>0.15000000000000013</v>
      </c>
      <c r="P394" s="57">
        <f t="shared" si="140"/>
        <v>69.750000000000057</v>
      </c>
      <c r="Q394" s="57"/>
      <c r="R394" s="35" t="s">
        <v>27</v>
      </c>
      <c r="S394" s="35">
        <f t="shared" si="135"/>
        <v>0.05</v>
      </c>
      <c r="T394" s="35">
        <f t="shared" si="136"/>
        <v>23.25</v>
      </c>
      <c r="U394" s="53"/>
      <c r="V394" s="47"/>
      <c r="W394" s="48"/>
      <c r="X394" s="48"/>
      <c r="Y394" s="48"/>
      <c r="Z394" s="48"/>
    </row>
    <row r="395" spans="1:26" s="1" customFormat="1" ht="33" hidden="1" customHeight="1">
      <c r="A395" s="22" t="s">
        <v>239</v>
      </c>
      <c r="B395" s="23">
        <v>43383</v>
      </c>
      <c r="C395" s="24">
        <v>238774</v>
      </c>
      <c r="D395" s="24">
        <v>1603</v>
      </c>
      <c r="E395" s="25" t="s">
        <v>24</v>
      </c>
      <c r="F395" s="26" t="s">
        <v>25</v>
      </c>
      <c r="G395" s="23">
        <v>43493</v>
      </c>
      <c r="H395" s="23">
        <v>43517</v>
      </c>
      <c r="I395" s="24" t="s">
        <v>26</v>
      </c>
      <c r="J395" s="216">
        <v>666</v>
      </c>
      <c r="K395" s="35">
        <v>1.39</v>
      </c>
      <c r="L395" s="36">
        <f t="shared" si="137"/>
        <v>925.7399999999999</v>
      </c>
      <c r="M395" s="37">
        <v>1.19</v>
      </c>
      <c r="N395" s="35">
        <f t="shared" si="138"/>
        <v>792.54</v>
      </c>
      <c r="O395" s="38">
        <f t="shared" si="139"/>
        <v>0.19999999999999996</v>
      </c>
      <c r="P395" s="57">
        <f t="shared" si="140"/>
        <v>133.19999999999996</v>
      </c>
      <c r="Q395" s="57"/>
      <c r="R395" s="35" t="s">
        <v>27</v>
      </c>
      <c r="S395" s="35">
        <f t="shared" si="135"/>
        <v>0.05</v>
      </c>
      <c r="T395" s="35">
        <f t="shared" si="136"/>
        <v>33.300000000000004</v>
      </c>
      <c r="U395" s="53"/>
      <c r="V395" s="47"/>
      <c r="W395" s="48"/>
      <c r="X395" s="48"/>
      <c r="Y395" s="48"/>
      <c r="Z395" s="48"/>
    </row>
    <row r="396" spans="1:26" s="1" customFormat="1" ht="33" hidden="1" customHeight="1">
      <c r="A396" s="22" t="s">
        <v>240</v>
      </c>
      <c r="B396" s="23">
        <v>43430</v>
      </c>
      <c r="C396" s="24">
        <v>254641</v>
      </c>
      <c r="D396" s="24">
        <v>1604</v>
      </c>
      <c r="E396" s="25" t="s">
        <v>24</v>
      </c>
      <c r="F396" s="26" t="s">
        <v>107</v>
      </c>
      <c r="G396" s="23">
        <v>43493</v>
      </c>
      <c r="H396" s="23">
        <v>43517</v>
      </c>
      <c r="I396" s="24" t="s">
        <v>26</v>
      </c>
      <c r="J396" s="216">
        <v>1989</v>
      </c>
      <c r="K396" s="35">
        <v>1.3</v>
      </c>
      <c r="L396" s="36">
        <f t="shared" ref="L396:L422" si="141">+K396*J396</f>
        <v>2585.7000000000003</v>
      </c>
      <c r="M396" s="37">
        <v>1.1299999999999999</v>
      </c>
      <c r="N396" s="35">
        <f t="shared" si="138"/>
        <v>2247.5699999999997</v>
      </c>
      <c r="O396" s="38">
        <f t="shared" si="139"/>
        <v>0.17000000000000015</v>
      </c>
      <c r="P396" s="57">
        <f t="shared" ref="P396:P422" si="142">+O396*J396</f>
        <v>338.13000000000028</v>
      </c>
      <c r="Q396" s="57">
        <v>2585.6999999999998</v>
      </c>
      <c r="R396" s="35" t="s">
        <v>27</v>
      </c>
      <c r="S396" s="35">
        <f t="shared" si="135"/>
        <v>0.05</v>
      </c>
      <c r="T396" s="35">
        <f t="shared" si="136"/>
        <v>99.45</v>
      </c>
      <c r="U396" s="53"/>
      <c r="V396" s="47"/>
      <c r="W396" s="48"/>
      <c r="X396" s="48"/>
      <c r="Y396" s="48"/>
      <c r="Z396" s="48"/>
    </row>
    <row r="397" spans="1:26" s="1" customFormat="1" ht="33" hidden="1" customHeight="1">
      <c r="A397" s="22" t="s">
        <v>240</v>
      </c>
      <c r="B397" s="23">
        <v>43430</v>
      </c>
      <c r="C397" s="24">
        <v>254650</v>
      </c>
      <c r="D397" s="24">
        <v>1604</v>
      </c>
      <c r="E397" s="25" t="s">
        <v>24</v>
      </c>
      <c r="F397" s="26" t="s">
        <v>107</v>
      </c>
      <c r="G397" s="23">
        <v>43493</v>
      </c>
      <c r="H397" s="23">
        <v>43517</v>
      </c>
      <c r="I397" s="24" t="s">
        <v>26</v>
      </c>
      <c r="J397" s="216">
        <v>1989</v>
      </c>
      <c r="K397" s="35">
        <v>1.3</v>
      </c>
      <c r="L397" s="36">
        <f t="shared" si="141"/>
        <v>2585.7000000000003</v>
      </c>
      <c r="M397" s="37">
        <v>1.1299999999999999</v>
      </c>
      <c r="N397" s="35">
        <f t="shared" si="138"/>
        <v>2247.5699999999997</v>
      </c>
      <c r="O397" s="38">
        <f t="shared" si="139"/>
        <v>0.17000000000000015</v>
      </c>
      <c r="P397" s="57">
        <f t="shared" si="142"/>
        <v>338.13000000000028</v>
      </c>
      <c r="Q397" s="57">
        <v>2585.6999999999998</v>
      </c>
      <c r="R397" s="35" t="s">
        <v>27</v>
      </c>
      <c r="S397" s="35">
        <f t="shared" si="135"/>
        <v>0.05</v>
      </c>
      <c r="T397" s="35">
        <f t="shared" si="136"/>
        <v>99.45</v>
      </c>
      <c r="U397" s="53"/>
      <c r="V397" s="47"/>
      <c r="W397" s="48"/>
      <c r="X397" s="48"/>
      <c r="Y397" s="48"/>
      <c r="Z397" s="48"/>
    </row>
    <row r="398" spans="1:26" s="1" customFormat="1" ht="33" hidden="1" customHeight="1">
      <c r="A398" s="22" t="s">
        <v>240</v>
      </c>
      <c r="B398" s="23">
        <v>43430</v>
      </c>
      <c r="C398" s="24">
        <v>254660</v>
      </c>
      <c r="D398" s="24">
        <v>1605</v>
      </c>
      <c r="E398" s="25" t="s">
        <v>24</v>
      </c>
      <c r="F398" s="26" t="s">
        <v>108</v>
      </c>
      <c r="G398" s="23">
        <v>43493</v>
      </c>
      <c r="H398" s="23">
        <v>43517</v>
      </c>
      <c r="I398" s="24" t="s">
        <v>26</v>
      </c>
      <c r="J398" s="216">
        <v>2437</v>
      </c>
      <c r="K398" s="35">
        <v>1.3</v>
      </c>
      <c r="L398" s="36">
        <f t="shared" si="141"/>
        <v>3168.1</v>
      </c>
      <c r="M398" s="37">
        <v>1.1299999999999999</v>
      </c>
      <c r="N398" s="35">
        <f t="shared" ref="N398:N422" si="143">+M398*J398</f>
        <v>2753.81</v>
      </c>
      <c r="O398" s="38">
        <f t="shared" si="139"/>
        <v>0.17000000000000015</v>
      </c>
      <c r="P398" s="57">
        <f t="shared" si="142"/>
        <v>414.29000000000036</v>
      </c>
      <c r="Q398" s="57">
        <v>3168.1</v>
      </c>
      <c r="R398" s="35" t="s">
        <v>27</v>
      </c>
      <c r="S398" s="35">
        <f t="shared" si="135"/>
        <v>0.05</v>
      </c>
      <c r="T398" s="35">
        <f t="shared" si="136"/>
        <v>121.85000000000001</v>
      </c>
      <c r="U398" s="53"/>
      <c r="V398" s="47"/>
      <c r="W398" s="48"/>
      <c r="X398" s="48"/>
      <c r="Y398" s="48"/>
      <c r="Z398" s="48"/>
    </row>
    <row r="399" spans="1:26" s="1" customFormat="1" ht="33" hidden="1" customHeight="1">
      <c r="A399" s="22" t="s">
        <v>240</v>
      </c>
      <c r="B399" s="23">
        <v>43430</v>
      </c>
      <c r="C399" s="24">
        <v>254679</v>
      </c>
      <c r="D399" s="24">
        <v>1605</v>
      </c>
      <c r="E399" s="25" t="s">
        <v>24</v>
      </c>
      <c r="F399" s="26" t="s">
        <v>108</v>
      </c>
      <c r="G399" s="23">
        <v>43493</v>
      </c>
      <c r="H399" s="23">
        <v>43517</v>
      </c>
      <c r="I399" s="24" t="s">
        <v>26</v>
      </c>
      <c r="J399" s="216">
        <v>2437</v>
      </c>
      <c r="K399" s="35">
        <v>1.3</v>
      </c>
      <c r="L399" s="36">
        <f t="shared" si="141"/>
        <v>3168.1</v>
      </c>
      <c r="M399" s="37">
        <v>1.1299999999999999</v>
      </c>
      <c r="N399" s="35">
        <f t="shared" si="143"/>
        <v>2753.81</v>
      </c>
      <c r="O399" s="38">
        <f t="shared" si="139"/>
        <v>0.17000000000000015</v>
      </c>
      <c r="P399" s="57">
        <f t="shared" si="142"/>
        <v>414.29000000000036</v>
      </c>
      <c r="Q399" s="57">
        <v>3168.1</v>
      </c>
      <c r="R399" s="35" t="s">
        <v>27</v>
      </c>
      <c r="S399" s="35">
        <f t="shared" si="135"/>
        <v>0.05</v>
      </c>
      <c r="T399" s="35">
        <f t="shared" si="136"/>
        <v>121.85000000000001</v>
      </c>
      <c r="U399" s="53"/>
      <c r="V399" s="47"/>
      <c r="W399" s="48"/>
      <c r="X399" s="48"/>
      <c r="Y399" s="48"/>
      <c r="Z399" s="48"/>
    </row>
    <row r="400" spans="1:26" s="1" customFormat="1" ht="33" hidden="1" customHeight="1">
      <c r="A400" s="22" t="s">
        <v>240</v>
      </c>
      <c r="B400" s="23">
        <v>43430</v>
      </c>
      <c r="C400" s="24">
        <v>254688</v>
      </c>
      <c r="D400" s="24">
        <v>1603</v>
      </c>
      <c r="E400" s="25" t="s">
        <v>24</v>
      </c>
      <c r="F400" s="26" t="s">
        <v>25</v>
      </c>
      <c r="G400" s="23">
        <v>43493</v>
      </c>
      <c r="H400" s="23">
        <v>43517</v>
      </c>
      <c r="I400" s="24" t="s">
        <v>26</v>
      </c>
      <c r="J400" s="216">
        <v>2873</v>
      </c>
      <c r="K400" s="35">
        <v>1.39</v>
      </c>
      <c r="L400" s="36">
        <f t="shared" si="141"/>
        <v>3993.47</v>
      </c>
      <c r="M400" s="37">
        <v>1.22</v>
      </c>
      <c r="N400" s="35">
        <f t="shared" si="143"/>
        <v>3505.06</v>
      </c>
      <c r="O400" s="38">
        <f t="shared" si="139"/>
        <v>0.16999999999999993</v>
      </c>
      <c r="P400" s="57">
        <f t="shared" si="142"/>
        <v>488.4099999999998</v>
      </c>
      <c r="Q400" s="57">
        <v>3993.47</v>
      </c>
      <c r="R400" s="35" t="s">
        <v>27</v>
      </c>
      <c r="S400" s="35">
        <f t="shared" si="135"/>
        <v>0.05</v>
      </c>
      <c r="T400" s="35">
        <f t="shared" si="136"/>
        <v>143.65</v>
      </c>
      <c r="U400" s="53"/>
      <c r="V400" s="47"/>
      <c r="W400" s="48"/>
      <c r="X400" s="48"/>
      <c r="Y400" s="48"/>
      <c r="Z400" s="48"/>
    </row>
    <row r="401" spans="1:26" s="1" customFormat="1" ht="33" hidden="1" customHeight="1">
      <c r="A401" s="22" t="s">
        <v>240</v>
      </c>
      <c r="B401" s="23">
        <v>43430</v>
      </c>
      <c r="C401" s="24">
        <v>254697</v>
      </c>
      <c r="D401" s="24">
        <v>1603</v>
      </c>
      <c r="E401" s="25" t="s">
        <v>24</v>
      </c>
      <c r="F401" s="26" t="s">
        <v>25</v>
      </c>
      <c r="G401" s="23">
        <v>43493</v>
      </c>
      <c r="H401" s="23">
        <v>43517</v>
      </c>
      <c r="I401" s="24" t="s">
        <v>26</v>
      </c>
      <c r="J401" s="216">
        <v>2873</v>
      </c>
      <c r="K401" s="35">
        <v>1.39</v>
      </c>
      <c r="L401" s="36">
        <f t="shared" si="141"/>
        <v>3993.47</v>
      </c>
      <c r="M401" s="37">
        <v>1.22</v>
      </c>
      <c r="N401" s="35">
        <f t="shared" si="143"/>
        <v>3505.06</v>
      </c>
      <c r="O401" s="38">
        <f t="shared" ref="O401:O422" si="144">+K401-M401</f>
        <v>0.16999999999999993</v>
      </c>
      <c r="P401" s="57">
        <f t="shared" si="142"/>
        <v>488.4099999999998</v>
      </c>
      <c r="Q401" s="57">
        <v>3993.47</v>
      </c>
      <c r="R401" s="35" t="s">
        <v>27</v>
      </c>
      <c r="S401" s="35">
        <f t="shared" si="135"/>
        <v>0.05</v>
      </c>
      <c r="T401" s="35">
        <f t="shared" si="136"/>
        <v>143.65</v>
      </c>
      <c r="U401" s="53"/>
      <c r="V401" s="47"/>
      <c r="W401" s="48"/>
      <c r="X401" s="48"/>
      <c r="Y401" s="48"/>
      <c r="Z401" s="48"/>
    </row>
    <row r="402" spans="1:26" s="1" customFormat="1" ht="33" hidden="1" customHeight="1">
      <c r="A402" s="22" t="s">
        <v>240</v>
      </c>
      <c r="B402" s="23">
        <v>43430</v>
      </c>
      <c r="C402" s="24">
        <v>254706</v>
      </c>
      <c r="D402" s="24">
        <v>1604</v>
      </c>
      <c r="E402" s="25" t="s">
        <v>24</v>
      </c>
      <c r="F402" s="26" t="s">
        <v>107</v>
      </c>
      <c r="G402" s="23">
        <v>43493</v>
      </c>
      <c r="H402" s="23">
        <v>43517</v>
      </c>
      <c r="I402" s="24" t="s">
        <v>26</v>
      </c>
      <c r="J402" s="216">
        <v>469</v>
      </c>
      <c r="K402" s="35">
        <v>1.3</v>
      </c>
      <c r="L402" s="36">
        <f t="shared" si="141"/>
        <v>609.70000000000005</v>
      </c>
      <c r="M402" s="37">
        <v>1.1299999999999999</v>
      </c>
      <c r="N402" s="35">
        <f t="shared" si="143"/>
        <v>529.96999999999991</v>
      </c>
      <c r="O402" s="38">
        <f t="shared" si="144"/>
        <v>0.17000000000000015</v>
      </c>
      <c r="P402" s="39">
        <f t="shared" si="142"/>
        <v>79.730000000000075</v>
      </c>
      <c r="Q402" s="39"/>
      <c r="R402" s="35" t="s">
        <v>27</v>
      </c>
      <c r="S402" s="35">
        <f t="shared" si="135"/>
        <v>0.05</v>
      </c>
      <c r="T402" s="35">
        <f t="shared" si="136"/>
        <v>23.450000000000003</v>
      </c>
      <c r="U402" s="53"/>
      <c r="V402" s="47"/>
      <c r="W402" s="48"/>
      <c r="X402" s="48"/>
      <c r="Y402" s="48"/>
      <c r="Z402" s="48"/>
    </row>
    <row r="403" spans="1:26" s="1" customFormat="1" ht="33" hidden="1" customHeight="1">
      <c r="A403" s="22" t="s">
        <v>240</v>
      </c>
      <c r="B403" s="23">
        <v>43430</v>
      </c>
      <c r="C403" s="24">
        <v>254724</v>
      </c>
      <c r="D403" s="24">
        <v>1605</v>
      </c>
      <c r="E403" s="25" t="s">
        <v>24</v>
      </c>
      <c r="F403" s="26" t="s">
        <v>108</v>
      </c>
      <c r="G403" s="23">
        <v>43493</v>
      </c>
      <c r="H403" s="23">
        <v>43517</v>
      </c>
      <c r="I403" s="24" t="s">
        <v>26</v>
      </c>
      <c r="J403" s="216">
        <v>318</v>
      </c>
      <c r="K403" s="35">
        <v>1.3</v>
      </c>
      <c r="L403" s="36">
        <f t="shared" si="141"/>
        <v>413.40000000000003</v>
      </c>
      <c r="M403" s="37">
        <v>1.1299999999999999</v>
      </c>
      <c r="N403" s="35">
        <f t="shared" si="143"/>
        <v>359.34</v>
      </c>
      <c r="O403" s="38">
        <f t="shared" si="144"/>
        <v>0.17000000000000015</v>
      </c>
      <c r="P403" s="39">
        <f t="shared" si="142"/>
        <v>54.060000000000045</v>
      </c>
      <c r="Q403" s="39"/>
      <c r="R403" s="35" t="s">
        <v>27</v>
      </c>
      <c r="S403" s="35">
        <f t="shared" si="135"/>
        <v>0.05</v>
      </c>
      <c r="T403" s="35">
        <f t="shared" si="136"/>
        <v>15.9</v>
      </c>
      <c r="U403" s="53"/>
      <c r="V403" s="47"/>
      <c r="W403" s="48"/>
      <c r="X403" s="48"/>
      <c r="Y403" s="48"/>
      <c r="Z403" s="48"/>
    </row>
    <row r="404" spans="1:26" s="1" customFormat="1" ht="33" hidden="1" customHeight="1">
      <c r="A404" s="73" t="s">
        <v>240</v>
      </c>
      <c r="B404" s="23">
        <v>43430</v>
      </c>
      <c r="C404" s="24">
        <v>254742</v>
      </c>
      <c r="D404" s="24">
        <v>1603</v>
      </c>
      <c r="E404" s="25" t="s">
        <v>24</v>
      </c>
      <c r="F404" s="26" t="s">
        <v>25</v>
      </c>
      <c r="G404" s="23">
        <v>43493</v>
      </c>
      <c r="H404" s="23">
        <v>43517</v>
      </c>
      <c r="I404" s="24" t="s">
        <v>26</v>
      </c>
      <c r="J404" s="216">
        <v>909</v>
      </c>
      <c r="K404" s="35">
        <v>1.39</v>
      </c>
      <c r="L404" s="36">
        <f t="shared" si="141"/>
        <v>1263.51</v>
      </c>
      <c r="M404" s="37">
        <v>1.22</v>
      </c>
      <c r="N404" s="35">
        <f t="shared" si="143"/>
        <v>1108.98</v>
      </c>
      <c r="O404" s="38">
        <f t="shared" si="144"/>
        <v>0.16999999999999993</v>
      </c>
      <c r="P404" s="39">
        <f t="shared" si="142"/>
        <v>154.52999999999994</v>
      </c>
      <c r="Q404" s="39"/>
      <c r="R404" s="35" t="s">
        <v>27</v>
      </c>
      <c r="S404" s="35">
        <f t="shared" si="135"/>
        <v>0.05</v>
      </c>
      <c r="T404" s="35">
        <f t="shared" si="136"/>
        <v>45.45</v>
      </c>
      <c r="U404" s="53"/>
      <c r="V404" s="47"/>
      <c r="W404" s="48"/>
      <c r="X404" s="48"/>
      <c r="Y404" s="48"/>
      <c r="Z404" s="48"/>
    </row>
    <row r="405" spans="1:26" s="1" customFormat="1" ht="33" hidden="1" customHeight="1">
      <c r="A405" s="73" t="s">
        <v>241</v>
      </c>
      <c r="B405" s="23">
        <v>43438</v>
      </c>
      <c r="C405" s="24">
        <v>254715</v>
      </c>
      <c r="D405" s="27" t="s">
        <v>242</v>
      </c>
      <c r="E405" s="25" t="s">
        <v>243</v>
      </c>
      <c r="F405" s="26" t="s">
        <v>107</v>
      </c>
      <c r="G405" s="23">
        <v>43535</v>
      </c>
      <c r="H405" s="75">
        <v>4.0999999999999996</v>
      </c>
      <c r="I405" s="24" t="s">
        <v>26</v>
      </c>
      <c r="J405" s="216">
        <v>446</v>
      </c>
      <c r="K405" s="35">
        <v>1.3</v>
      </c>
      <c r="L405" s="36">
        <f t="shared" si="141"/>
        <v>579.80000000000007</v>
      </c>
      <c r="M405" s="37">
        <v>1.1299999999999999</v>
      </c>
      <c r="N405" s="35">
        <f t="shared" si="143"/>
        <v>503.97999999999996</v>
      </c>
      <c r="O405" s="38">
        <f t="shared" si="144"/>
        <v>0.17000000000000015</v>
      </c>
      <c r="P405" s="39">
        <f t="shared" si="142"/>
        <v>75.820000000000064</v>
      </c>
      <c r="Q405" s="57">
        <v>579.79999999999995</v>
      </c>
      <c r="R405" s="35" t="s">
        <v>27</v>
      </c>
      <c r="S405" s="35">
        <f t="shared" si="135"/>
        <v>0.05</v>
      </c>
      <c r="T405" s="35">
        <f t="shared" si="136"/>
        <v>22.3</v>
      </c>
      <c r="U405" s="53"/>
      <c r="V405" s="47"/>
      <c r="W405" s="48"/>
      <c r="X405" s="48"/>
      <c r="Y405" s="48"/>
      <c r="Z405" s="48"/>
    </row>
    <row r="406" spans="1:26" s="1" customFormat="1" ht="33" hidden="1" customHeight="1">
      <c r="A406" s="73" t="s">
        <v>241</v>
      </c>
      <c r="B406" s="23">
        <v>43438</v>
      </c>
      <c r="C406" s="24">
        <v>254733</v>
      </c>
      <c r="D406" s="27" t="s">
        <v>244</v>
      </c>
      <c r="E406" s="25" t="s">
        <v>243</v>
      </c>
      <c r="F406" s="26" t="s">
        <v>108</v>
      </c>
      <c r="G406" s="23">
        <v>43535</v>
      </c>
      <c r="H406" s="75">
        <v>4.0999999999999996</v>
      </c>
      <c r="I406" s="24" t="s">
        <v>26</v>
      </c>
      <c r="J406" s="216">
        <v>318</v>
      </c>
      <c r="K406" s="35">
        <v>1.3</v>
      </c>
      <c r="L406" s="36">
        <f t="shared" si="141"/>
        <v>413.40000000000003</v>
      </c>
      <c r="M406" s="37">
        <v>1.1299999999999999</v>
      </c>
      <c r="N406" s="35">
        <f t="shared" si="143"/>
        <v>359.34</v>
      </c>
      <c r="O406" s="38">
        <f t="shared" si="144"/>
        <v>0.17000000000000015</v>
      </c>
      <c r="P406" s="39">
        <f t="shared" si="142"/>
        <v>54.060000000000045</v>
      </c>
      <c r="Q406" s="57">
        <v>413.4</v>
      </c>
      <c r="R406" s="35" t="s">
        <v>27</v>
      </c>
      <c r="S406" s="35">
        <f t="shared" si="135"/>
        <v>0.05</v>
      </c>
      <c r="T406" s="35">
        <f t="shared" si="136"/>
        <v>15.9</v>
      </c>
      <c r="U406" s="53"/>
      <c r="V406" s="47"/>
      <c r="W406" s="48"/>
      <c r="X406" s="48"/>
      <c r="Y406" s="48"/>
      <c r="Z406" s="48"/>
    </row>
    <row r="407" spans="1:26" s="1" customFormat="1" ht="33" hidden="1" customHeight="1">
      <c r="A407" s="73" t="s">
        <v>241</v>
      </c>
      <c r="B407" s="23">
        <v>43438</v>
      </c>
      <c r="C407" s="24">
        <v>254751</v>
      </c>
      <c r="D407" s="27" t="s">
        <v>245</v>
      </c>
      <c r="E407" s="25" t="s">
        <v>243</v>
      </c>
      <c r="F407" s="26" t="s">
        <v>25</v>
      </c>
      <c r="G407" s="23">
        <v>43535</v>
      </c>
      <c r="H407" s="75">
        <v>4.0999999999999996</v>
      </c>
      <c r="I407" s="24" t="s">
        <v>26</v>
      </c>
      <c r="J407" s="216">
        <v>880</v>
      </c>
      <c r="K407" s="35">
        <v>1.39</v>
      </c>
      <c r="L407" s="36">
        <f t="shared" si="141"/>
        <v>1223.1999999999998</v>
      </c>
      <c r="M407" s="37">
        <v>1.22</v>
      </c>
      <c r="N407" s="35">
        <f t="shared" si="143"/>
        <v>1073.5999999999999</v>
      </c>
      <c r="O407" s="38">
        <f t="shared" si="144"/>
        <v>0.16999999999999993</v>
      </c>
      <c r="P407" s="39">
        <f t="shared" si="142"/>
        <v>149.59999999999994</v>
      </c>
      <c r="Q407" s="57">
        <v>1223.2</v>
      </c>
      <c r="R407" s="35" t="s">
        <v>27</v>
      </c>
      <c r="S407" s="35">
        <f t="shared" si="135"/>
        <v>0.05</v>
      </c>
      <c r="T407" s="35">
        <f t="shared" si="136"/>
        <v>44</v>
      </c>
      <c r="U407" s="53"/>
      <c r="V407" s="47"/>
      <c r="W407" s="48"/>
      <c r="X407" s="48"/>
      <c r="Y407" s="48"/>
      <c r="Z407" s="48"/>
    </row>
    <row r="408" spans="1:26" s="1" customFormat="1" ht="33" hidden="1" customHeight="1">
      <c r="A408" s="73" t="s">
        <v>241</v>
      </c>
      <c r="B408" s="23">
        <v>43438</v>
      </c>
      <c r="C408" s="24">
        <v>261553</v>
      </c>
      <c r="D408" s="27" t="s">
        <v>242</v>
      </c>
      <c r="E408" s="25" t="s">
        <v>243</v>
      </c>
      <c r="F408" s="26" t="s">
        <v>107</v>
      </c>
      <c r="G408" s="23">
        <v>43535</v>
      </c>
      <c r="H408" s="75">
        <v>4.0999999999999996</v>
      </c>
      <c r="I408" s="24" t="s">
        <v>26</v>
      </c>
      <c r="J408" s="216">
        <v>2033</v>
      </c>
      <c r="K408" s="35">
        <v>1.3</v>
      </c>
      <c r="L408" s="36">
        <f t="shared" si="141"/>
        <v>2642.9</v>
      </c>
      <c r="M408" s="37">
        <v>1.1299999999999999</v>
      </c>
      <c r="N408" s="35">
        <f t="shared" si="143"/>
        <v>2297.29</v>
      </c>
      <c r="O408" s="38">
        <f t="shared" si="144"/>
        <v>0.17000000000000015</v>
      </c>
      <c r="P408" s="39">
        <f t="shared" si="142"/>
        <v>345.6100000000003</v>
      </c>
      <c r="Q408" s="57">
        <v>2642.9</v>
      </c>
      <c r="R408" s="35" t="s">
        <v>27</v>
      </c>
      <c r="S408" s="35">
        <f t="shared" si="135"/>
        <v>0.05</v>
      </c>
      <c r="T408" s="35">
        <f t="shared" si="136"/>
        <v>101.65</v>
      </c>
      <c r="U408" s="53"/>
      <c r="V408" s="47"/>
      <c r="W408" s="48"/>
      <c r="X408" s="48"/>
      <c r="Y408" s="48"/>
      <c r="Z408" s="48"/>
    </row>
    <row r="409" spans="1:26" s="1" customFormat="1" ht="33" hidden="1" customHeight="1">
      <c r="A409" s="73" t="s">
        <v>241</v>
      </c>
      <c r="B409" s="23">
        <v>43438</v>
      </c>
      <c r="C409" s="24">
        <v>261562</v>
      </c>
      <c r="D409" s="27" t="s">
        <v>242</v>
      </c>
      <c r="E409" s="25" t="s">
        <v>243</v>
      </c>
      <c r="F409" s="26" t="s">
        <v>107</v>
      </c>
      <c r="G409" s="23">
        <v>43535</v>
      </c>
      <c r="H409" s="75">
        <v>4.0999999999999996</v>
      </c>
      <c r="I409" s="24" t="s">
        <v>26</v>
      </c>
      <c r="J409" s="216">
        <v>2033</v>
      </c>
      <c r="K409" s="35">
        <v>1.3</v>
      </c>
      <c r="L409" s="36">
        <f t="shared" si="141"/>
        <v>2642.9</v>
      </c>
      <c r="M409" s="37">
        <v>1.1299999999999999</v>
      </c>
      <c r="N409" s="35">
        <f t="shared" si="143"/>
        <v>2297.29</v>
      </c>
      <c r="O409" s="38">
        <f t="shared" si="144"/>
        <v>0.17000000000000015</v>
      </c>
      <c r="P409" s="39">
        <f t="shared" si="142"/>
        <v>345.6100000000003</v>
      </c>
      <c r="Q409" s="57"/>
      <c r="R409" s="35" t="s">
        <v>27</v>
      </c>
      <c r="S409" s="35">
        <f t="shared" si="135"/>
        <v>0.05</v>
      </c>
      <c r="T409" s="35">
        <f t="shared" si="136"/>
        <v>101.65</v>
      </c>
      <c r="U409" s="53"/>
      <c r="V409" s="47"/>
      <c r="W409" s="48"/>
      <c r="X409" s="48"/>
      <c r="Y409" s="48"/>
      <c r="Z409" s="48"/>
    </row>
    <row r="410" spans="1:26" s="1" customFormat="1" ht="33" hidden="1" customHeight="1">
      <c r="A410" s="73" t="s">
        <v>241</v>
      </c>
      <c r="B410" s="23">
        <v>43438</v>
      </c>
      <c r="C410" s="24">
        <v>261580</v>
      </c>
      <c r="D410" s="27" t="s">
        <v>244</v>
      </c>
      <c r="E410" s="25" t="s">
        <v>243</v>
      </c>
      <c r="F410" s="26" t="s">
        <v>108</v>
      </c>
      <c r="G410" s="23">
        <v>43535</v>
      </c>
      <c r="H410" s="75">
        <v>4.0999999999999996</v>
      </c>
      <c r="I410" s="24" t="s">
        <v>26</v>
      </c>
      <c r="J410" s="216">
        <v>2205</v>
      </c>
      <c r="K410" s="35">
        <v>1.3</v>
      </c>
      <c r="L410" s="36">
        <f t="shared" si="141"/>
        <v>2866.5</v>
      </c>
      <c r="M410" s="37">
        <v>1.1299999999999999</v>
      </c>
      <c r="N410" s="35">
        <f t="shared" si="143"/>
        <v>2491.6499999999996</v>
      </c>
      <c r="O410" s="38">
        <f t="shared" si="144"/>
        <v>0.17000000000000015</v>
      </c>
      <c r="P410" s="39">
        <f t="shared" si="142"/>
        <v>374.85000000000031</v>
      </c>
      <c r="Q410" s="57">
        <v>2866.5</v>
      </c>
      <c r="R410" s="35" t="s">
        <v>27</v>
      </c>
      <c r="S410" s="35">
        <f t="shared" si="135"/>
        <v>0.05</v>
      </c>
      <c r="T410" s="35">
        <f t="shared" si="136"/>
        <v>110.25</v>
      </c>
      <c r="U410" s="53"/>
      <c r="V410" s="47"/>
      <c r="W410" s="48"/>
      <c r="X410" s="48"/>
      <c r="Y410" s="48"/>
      <c r="Z410" s="48"/>
    </row>
    <row r="411" spans="1:26" s="1" customFormat="1" ht="33" hidden="1" customHeight="1">
      <c r="A411" s="73" t="s">
        <v>241</v>
      </c>
      <c r="B411" s="23">
        <v>43438</v>
      </c>
      <c r="C411" s="24">
        <v>261590</v>
      </c>
      <c r="D411" s="27" t="s">
        <v>244</v>
      </c>
      <c r="E411" s="25" t="s">
        <v>243</v>
      </c>
      <c r="F411" s="26" t="s">
        <v>108</v>
      </c>
      <c r="G411" s="23">
        <v>43535</v>
      </c>
      <c r="H411" s="75">
        <v>4.0999999999999996</v>
      </c>
      <c r="I411" s="24" t="s">
        <v>26</v>
      </c>
      <c r="J411" s="216">
        <v>2205</v>
      </c>
      <c r="K411" s="35">
        <v>1.3</v>
      </c>
      <c r="L411" s="36">
        <f t="shared" si="141"/>
        <v>2866.5</v>
      </c>
      <c r="M411" s="37">
        <v>1.1299999999999999</v>
      </c>
      <c r="N411" s="35">
        <f t="shared" si="143"/>
        <v>2491.6499999999996</v>
      </c>
      <c r="O411" s="38">
        <f t="shared" si="144"/>
        <v>0.17000000000000015</v>
      </c>
      <c r="P411" s="39">
        <f t="shared" si="142"/>
        <v>374.85000000000031</v>
      </c>
      <c r="Q411" s="57"/>
      <c r="R411" s="35" t="s">
        <v>27</v>
      </c>
      <c r="S411" s="35">
        <f t="shared" si="135"/>
        <v>0.05</v>
      </c>
      <c r="T411" s="35">
        <f t="shared" si="136"/>
        <v>110.25</v>
      </c>
      <c r="U411" s="53"/>
      <c r="V411" s="47"/>
      <c r="W411" s="48"/>
      <c r="X411" s="48"/>
      <c r="Y411" s="48"/>
      <c r="Z411" s="48"/>
    </row>
    <row r="412" spans="1:26" s="1" customFormat="1" ht="33" hidden="1" customHeight="1">
      <c r="A412" s="73" t="s">
        <v>241</v>
      </c>
      <c r="B412" s="23">
        <v>43438</v>
      </c>
      <c r="C412" s="24">
        <v>261618</v>
      </c>
      <c r="D412" s="27" t="s">
        <v>245</v>
      </c>
      <c r="E412" s="25" t="s">
        <v>243</v>
      </c>
      <c r="F412" s="26" t="s">
        <v>25</v>
      </c>
      <c r="G412" s="23">
        <v>43535</v>
      </c>
      <c r="H412" s="75">
        <v>4.0999999999999996</v>
      </c>
      <c r="I412" s="24" t="s">
        <v>26</v>
      </c>
      <c r="J412" s="216">
        <v>2860</v>
      </c>
      <c r="K412" s="35">
        <v>1.39</v>
      </c>
      <c r="L412" s="36">
        <f t="shared" si="141"/>
        <v>3975.3999999999996</v>
      </c>
      <c r="M412" s="37">
        <v>1.22</v>
      </c>
      <c r="N412" s="35">
        <f t="shared" si="143"/>
        <v>3489.2</v>
      </c>
      <c r="O412" s="38">
        <f t="shared" si="144"/>
        <v>0.16999999999999993</v>
      </c>
      <c r="P412" s="39">
        <f t="shared" si="142"/>
        <v>486.19999999999982</v>
      </c>
      <c r="Q412" s="57">
        <v>3975.4</v>
      </c>
      <c r="R412" s="35" t="s">
        <v>27</v>
      </c>
      <c r="S412" s="35">
        <f t="shared" si="135"/>
        <v>0.05</v>
      </c>
      <c r="T412" s="35">
        <f t="shared" si="136"/>
        <v>143</v>
      </c>
      <c r="U412" s="53"/>
      <c r="V412" s="47"/>
      <c r="W412" s="48"/>
      <c r="X412" s="48"/>
      <c r="Y412" s="48"/>
      <c r="Z412" s="48"/>
    </row>
    <row r="413" spans="1:26" s="1" customFormat="1" ht="33" hidden="1" customHeight="1">
      <c r="A413" s="73" t="s">
        <v>241</v>
      </c>
      <c r="B413" s="23">
        <v>43438</v>
      </c>
      <c r="C413" s="24">
        <v>261636</v>
      </c>
      <c r="D413" s="27" t="s">
        <v>245</v>
      </c>
      <c r="E413" s="25" t="s">
        <v>243</v>
      </c>
      <c r="F413" s="26" t="s">
        <v>25</v>
      </c>
      <c r="G413" s="23">
        <v>43535</v>
      </c>
      <c r="H413" s="75">
        <v>4.0999999999999996</v>
      </c>
      <c r="I413" s="24" t="s">
        <v>26</v>
      </c>
      <c r="J413" s="216">
        <v>2860</v>
      </c>
      <c r="K413" s="35">
        <v>1.39</v>
      </c>
      <c r="L413" s="36">
        <f t="shared" si="141"/>
        <v>3975.3999999999996</v>
      </c>
      <c r="M413" s="37">
        <v>1.22</v>
      </c>
      <c r="N413" s="35">
        <f t="shared" si="143"/>
        <v>3489.2</v>
      </c>
      <c r="O413" s="38">
        <f t="shared" si="144"/>
        <v>0.16999999999999993</v>
      </c>
      <c r="P413" s="39">
        <f t="shared" si="142"/>
        <v>486.19999999999982</v>
      </c>
      <c r="Q413" s="57"/>
      <c r="R413" s="35" t="s">
        <v>27</v>
      </c>
      <c r="S413" s="35">
        <f t="shared" si="135"/>
        <v>0.05</v>
      </c>
      <c r="T413" s="35">
        <f t="shared" si="136"/>
        <v>143</v>
      </c>
      <c r="U413" s="53"/>
      <c r="V413" s="47"/>
      <c r="W413" s="48"/>
      <c r="X413" s="48"/>
      <c r="Y413" s="48"/>
      <c r="Z413" s="48"/>
    </row>
    <row r="414" spans="1:26" s="1" customFormat="1" ht="33" hidden="1" customHeight="1">
      <c r="A414" s="73" t="s">
        <v>241</v>
      </c>
      <c r="B414" s="23">
        <v>43438</v>
      </c>
      <c r="C414" s="24">
        <v>261645</v>
      </c>
      <c r="D414" s="27" t="s">
        <v>242</v>
      </c>
      <c r="E414" s="25" t="s">
        <v>243</v>
      </c>
      <c r="F414" s="26" t="s">
        <v>107</v>
      </c>
      <c r="G414" s="23">
        <v>43535</v>
      </c>
      <c r="H414" s="75">
        <v>4.0999999999999996</v>
      </c>
      <c r="I414" s="24" t="s">
        <v>26</v>
      </c>
      <c r="J414" s="216">
        <v>581</v>
      </c>
      <c r="K414" s="35">
        <v>1.3</v>
      </c>
      <c r="L414" s="36">
        <f t="shared" si="141"/>
        <v>755.30000000000007</v>
      </c>
      <c r="M414" s="37">
        <v>1.1299999999999999</v>
      </c>
      <c r="N414" s="35">
        <f t="shared" si="143"/>
        <v>656.53</v>
      </c>
      <c r="O414" s="38">
        <f t="shared" si="144"/>
        <v>0.17000000000000015</v>
      </c>
      <c r="P414" s="39">
        <f t="shared" si="142"/>
        <v>98.770000000000081</v>
      </c>
      <c r="Q414" s="57"/>
      <c r="R414" s="35" t="s">
        <v>27</v>
      </c>
      <c r="S414" s="35">
        <f t="shared" si="135"/>
        <v>0.05</v>
      </c>
      <c r="T414" s="35">
        <f t="shared" si="136"/>
        <v>29.05</v>
      </c>
      <c r="U414" s="53"/>
      <c r="V414" s="47"/>
      <c r="W414" s="48"/>
      <c r="X414" s="48"/>
      <c r="Y414" s="48"/>
      <c r="Z414" s="48"/>
    </row>
    <row r="415" spans="1:26" s="1" customFormat="1" ht="33" hidden="1" customHeight="1">
      <c r="A415" s="73" t="s">
        <v>241</v>
      </c>
      <c r="B415" s="23">
        <v>43438</v>
      </c>
      <c r="C415" s="24">
        <v>261654</v>
      </c>
      <c r="D415" s="27" t="s">
        <v>242</v>
      </c>
      <c r="E415" s="25" t="s">
        <v>243</v>
      </c>
      <c r="F415" s="26" t="s">
        <v>107</v>
      </c>
      <c r="G415" s="23">
        <v>43535</v>
      </c>
      <c r="H415" s="75">
        <v>4.0999999999999996</v>
      </c>
      <c r="I415" s="24" t="s">
        <v>26</v>
      </c>
      <c r="J415" s="216">
        <v>565</v>
      </c>
      <c r="K415" s="35">
        <v>1.3</v>
      </c>
      <c r="L415" s="36">
        <f t="shared" si="141"/>
        <v>734.5</v>
      </c>
      <c r="M415" s="37">
        <v>1.1299999999999999</v>
      </c>
      <c r="N415" s="35">
        <f t="shared" si="143"/>
        <v>638.44999999999993</v>
      </c>
      <c r="O415" s="38">
        <f t="shared" si="144"/>
        <v>0.17000000000000015</v>
      </c>
      <c r="P415" s="39">
        <f t="shared" si="142"/>
        <v>96.050000000000082</v>
      </c>
      <c r="Q415" s="57"/>
      <c r="R415" s="35" t="s">
        <v>27</v>
      </c>
      <c r="S415" s="35">
        <f t="shared" si="135"/>
        <v>0.05</v>
      </c>
      <c r="T415" s="35">
        <f t="shared" si="136"/>
        <v>28.25</v>
      </c>
      <c r="U415" s="53"/>
      <c r="V415" s="47"/>
      <c r="W415" s="48"/>
      <c r="X415" s="48"/>
      <c r="Y415" s="48"/>
      <c r="Z415" s="48"/>
    </row>
    <row r="416" spans="1:26" s="1" customFormat="1" ht="33" hidden="1" customHeight="1">
      <c r="A416" s="73" t="s">
        <v>241</v>
      </c>
      <c r="B416" s="23">
        <v>43438</v>
      </c>
      <c r="C416" s="24">
        <v>261663</v>
      </c>
      <c r="D416" s="27" t="s">
        <v>244</v>
      </c>
      <c r="E416" s="25" t="s">
        <v>243</v>
      </c>
      <c r="F416" s="26" t="s">
        <v>108</v>
      </c>
      <c r="G416" s="23">
        <v>43535</v>
      </c>
      <c r="H416" s="75">
        <v>4.0999999999999996</v>
      </c>
      <c r="I416" s="24" t="s">
        <v>26</v>
      </c>
      <c r="J416" s="216">
        <v>539</v>
      </c>
      <c r="K416" s="35">
        <v>1.3</v>
      </c>
      <c r="L416" s="36">
        <f t="shared" si="141"/>
        <v>700.7</v>
      </c>
      <c r="M416" s="37">
        <v>1.1299999999999999</v>
      </c>
      <c r="N416" s="35">
        <f t="shared" si="143"/>
        <v>609.06999999999994</v>
      </c>
      <c r="O416" s="38">
        <f t="shared" si="144"/>
        <v>0.17000000000000015</v>
      </c>
      <c r="P416" s="39">
        <f t="shared" si="142"/>
        <v>91.630000000000081</v>
      </c>
      <c r="Q416" s="57">
        <v>700.7</v>
      </c>
      <c r="R416" s="35" t="s">
        <v>27</v>
      </c>
      <c r="S416" s="35">
        <f t="shared" si="135"/>
        <v>0.05</v>
      </c>
      <c r="T416" s="35">
        <f t="shared" si="136"/>
        <v>26.950000000000003</v>
      </c>
      <c r="U416" s="53"/>
      <c r="V416" s="47"/>
      <c r="W416" s="48"/>
      <c r="X416" s="48"/>
      <c r="Y416" s="48"/>
      <c r="Z416" s="48"/>
    </row>
    <row r="417" spans="1:26" s="1" customFormat="1" ht="33" hidden="1" customHeight="1">
      <c r="A417" s="73" t="s">
        <v>241</v>
      </c>
      <c r="B417" s="23">
        <v>43438</v>
      </c>
      <c r="C417" s="24">
        <v>261672</v>
      </c>
      <c r="D417" s="27" t="s">
        <v>245</v>
      </c>
      <c r="E417" s="25" t="s">
        <v>243</v>
      </c>
      <c r="F417" s="26" t="s">
        <v>25</v>
      </c>
      <c r="G417" s="23">
        <v>43535</v>
      </c>
      <c r="H417" s="75">
        <v>4.0999999999999996</v>
      </c>
      <c r="I417" s="24" t="s">
        <v>26</v>
      </c>
      <c r="J417" s="216">
        <v>901</v>
      </c>
      <c r="K417" s="35">
        <v>1.39</v>
      </c>
      <c r="L417" s="36">
        <f t="shared" si="141"/>
        <v>1252.3899999999999</v>
      </c>
      <c r="M417" s="37">
        <v>1.22</v>
      </c>
      <c r="N417" s="35">
        <f t="shared" si="143"/>
        <v>1099.22</v>
      </c>
      <c r="O417" s="38">
        <f t="shared" si="144"/>
        <v>0.16999999999999993</v>
      </c>
      <c r="P417" s="39">
        <f t="shared" si="142"/>
        <v>153.16999999999993</v>
      </c>
      <c r="Q417" s="57">
        <v>1252.3900000000001</v>
      </c>
      <c r="R417" s="35" t="s">
        <v>27</v>
      </c>
      <c r="S417" s="35">
        <f t="shared" si="135"/>
        <v>0.05</v>
      </c>
      <c r="T417" s="35">
        <f t="shared" si="136"/>
        <v>45.050000000000004</v>
      </c>
      <c r="U417" s="53"/>
      <c r="V417" s="47"/>
      <c r="W417" s="48"/>
      <c r="X417" s="48"/>
      <c r="Y417" s="48"/>
      <c r="Z417" s="48"/>
    </row>
    <row r="418" spans="1:26" s="1" customFormat="1" ht="33" hidden="1" customHeight="1">
      <c r="A418" s="73" t="s">
        <v>241</v>
      </c>
      <c r="B418" s="23">
        <v>43438</v>
      </c>
      <c r="C418" s="24">
        <v>261681</v>
      </c>
      <c r="D418" s="27" t="s">
        <v>245</v>
      </c>
      <c r="E418" s="25" t="s">
        <v>243</v>
      </c>
      <c r="F418" s="26" t="s">
        <v>25</v>
      </c>
      <c r="G418" s="23">
        <v>43535</v>
      </c>
      <c r="H418" s="75">
        <v>4.0999999999999996</v>
      </c>
      <c r="I418" s="24" t="s">
        <v>26</v>
      </c>
      <c r="J418" s="216">
        <v>901</v>
      </c>
      <c r="K418" s="35">
        <v>1.39</v>
      </c>
      <c r="L418" s="36">
        <f t="shared" si="141"/>
        <v>1252.3899999999999</v>
      </c>
      <c r="M418" s="37">
        <v>1.22</v>
      </c>
      <c r="N418" s="35">
        <f t="shared" si="143"/>
        <v>1099.22</v>
      </c>
      <c r="O418" s="38">
        <f t="shared" si="144"/>
        <v>0.16999999999999993</v>
      </c>
      <c r="P418" s="39">
        <f t="shared" si="142"/>
        <v>153.16999999999993</v>
      </c>
      <c r="Q418" s="57"/>
      <c r="R418" s="35" t="s">
        <v>27</v>
      </c>
      <c r="S418" s="35">
        <f t="shared" si="135"/>
        <v>0.05</v>
      </c>
      <c r="T418" s="35">
        <f t="shared" si="136"/>
        <v>45.050000000000004</v>
      </c>
      <c r="U418" s="53"/>
      <c r="V418" s="47"/>
      <c r="W418" s="48"/>
      <c r="X418" s="48"/>
      <c r="Y418" s="48"/>
      <c r="Z418" s="48"/>
    </row>
    <row r="419" spans="1:26" s="1" customFormat="1" ht="33" hidden="1" customHeight="1">
      <c r="A419" s="73" t="s">
        <v>241</v>
      </c>
      <c r="B419" s="23">
        <v>43438</v>
      </c>
      <c r="C419" s="24">
        <v>264377</v>
      </c>
      <c r="D419" s="27" t="s">
        <v>244</v>
      </c>
      <c r="E419" s="25" t="s">
        <v>243</v>
      </c>
      <c r="F419" s="26" t="s">
        <v>108</v>
      </c>
      <c r="G419" s="23">
        <v>43535</v>
      </c>
      <c r="H419" s="75">
        <v>4.0999999999999996</v>
      </c>
      <c r="I419" s="24" t="s">
        <v>26</v>
      </c>
      <c r="J419" s="216">
        <v>512</v>
      </c>
      <c r="K419" s="35">
        <v>1.3</v>
      </c>
      <c r="L419" s="36">
        <f t="shared" si="141"/>
        <v>665.6</v>
      </c>
      <c r="M419" s="37">
        <v>1.1299999999999999</v>
      </c>
      <c r="N419" s="35">
        <f t="shared" si="143"/>
        <v>578.55999999999995</v>
      </c>
      <c r="O419" s="38">
        <f t="shared" si="144"/>
        <v>0.17000000000000015</v>
      </c>
      <c r="P419" s="39">
        <f t="shared" si="142"/>
        <v>87.040000000000077</v>
      </c>
      <c r="Q419" s="57"/>
      <c r="R419" s="35" t="s">
        <v>27</v>
      </c>
      <c r="S419" s="35">
        <f t="shared" si="135"/>
        <v>0.05</v>
      </c>
      <c r="T419" s="35">
        <f t="shared" si="136"/>
        <v>25.6</v>
      </c>
      <c r="U419" s="53"/>
      <c r="V419" s="47"/>
      <c r="W419" s="48"/>
      <c r="X419" s="48"/>
      <c r="Y419" s="48"/>
      <c r="Z419" s="48"/>
    </row>
    <row r="420" spans="1:26" s="1" customFormat="1" ht="33" hidden="1" customHeight="1">
      <c r="A420" s="73" t="s">
        <v>241</v>
      </c>
      <c r="B420" s="23">
        <v>43480</v>
      </c>
      <c r="C420" s="24">
        <v>287917</v>
      </c>
      <c r="D420" s="27" t="s">
        <v>242</v>
      </c>
      <c r="E420" s="25" t="s">
        <v>243</v>
      </c>
      <c r="F420" s="26" t="s">
        <v>246</v>
      </c>
      <c r="G420" s="23">
        <v>43535</v>
      </c>
      <c r="H420" s="75">
        <v>4.0999999999999996</v>
      </c>
      <c r="I420" s="24" t="s">
        <v>26</v>
      </c>
      <c r="J420" s="216">
        <v>2579</v>
      </c>
      <c r="K420" s="35">
        <v>1.3</v>
      </c>
      <c r="L420" s="36">
        <f t="shared" si="141"/>
        <v>3352.7000000000003</v>
      </c>
      <c r="M420" s="37">
        <v>1.1299999999999999</v>
      </c>
      <c r="N420" s="35">
        <f t="shared" si="143"/>
        <v>2914.2699999999995</v>
      </c>
      <c r="O420" s="38">
        <f t="shared" si="144"/>
        <v>0.17000000000000015</v>
      </c>
      <c r="P420" s="39">
        <f t="shared" si="142"/>
        <v>438.4300000000004</v>
      </c>
      <c r="Q420" s="57"/>
      <c r="R420" s="35" t="s">
        <v>27</v>
      </c>
      <c r="S420" s="35">
        <f t="shared" si="135"/>
        <v>0.05</v>
      </c>
      <c r="T420" s="35">
        <f t="shared" ref="T420" si="145">+S420*J420</f>
        <v>128.95000000000002</v>
      </c>
      <c r="U420" s="53"/>
      <c r="V420" s="47"/>
      <c r="W420" s="48"/>
      <c r="X420" s="48"/>
      <c r="Y420" s="48"/>
      <c r="Z420" s="48"/>
    </row>
    <row r="421" spans="1:26" s="1" customFormat="1" ht="33" hidden="1" customHeight="1">
      <c r="A421" s="73" t="s">
        <v>241</v>
      </c>
      <c r="B421" s="23">
        <v>43480</v>
      </c>
      <c r="C421" s="24">
        <v>287935</v>
      </c>
      <c r="D421" s="27" t="s">
        <v>244</v>
      </c>
      <c r="E421" s="25" t="s">
        <v>243</v>
      </c>
      <c r="F421" s="26" t="s">
        <v>108</v>
      </c>
      <c r="G421" s="23">
        <v>43535</v>
      </c>
      <c r="H421" s="75">
        <v>4.0999999999999996</v>
      </c>
      <c r="I421" s="24" t="s">
        <v>26</v>
      </c>
      <c r="J421" s="216">
        <v>2471</v>
      </c>
      <c r="K421" s="35">
        <v>1.3</v>
      </c>
      <c r="L421" s="36">
        <f t="shared" si="141"/>
        <v>3212.3</v>
      </c>
      <c r="M421" s="37">
        <v>1.1299999999999999</v>
      </c>
      <c r="N421" s="35">
        <f t="shared" si="143"/>
        <v>2792.2299999999996</v>
      </c>
      <c r="O421" s="38">
        <f t="shared" si="144"/>
        <v>0.17000000000000015</v>
      </c>
      <c r="P421" s="39">
        <f t="shared" si="142"/>
        <v>420.07000000000039</v>
      </c>
      <c r="Q421" s="57"/>
      <c r="R421" s="35" t="s">
        <v>27</v>
      </c>
      <c r="S421" s="35">
        <f t="shared" si="135"/>
        <v>0.05</v>
      </c>
      <c r="T421" s="35">
        <f t="shared" ref="T421" si="146">+S421*J421</f>
        <v>123.55000000000001</v>
      </c>
      <c r="U421" s="53"/>
      <c r="V421" s="47"/>
      <c r="W421" s="48"/>
      <c r="X421" s="48"/>
      <c r="Y421" s="48"/>
      <c r="Z421" s="48"/>
    </row>
    <row r="422" spans="1:26" s="1" customFormat="1" ht="33" hidden="1" customHeight="1">
      <c r="A422" s="73" t="s">
        <v>241</v>
      </c>
      <c r="B422" s="23">
        <v>43480</v>
      </c>
      <c r="C422" s="24">
        <v>287953</v>
      </c>
      <c r="D422" s="27" t="s">
        <v>245</v>
      </c>
      <c r="E422" s="25" t="s">
        <v>243</v>
      </c>
      <c r="F422" s="26" t="s">
        <v>25</v>
      </c>
      <c r="G422" s="23">
        <v>43535</v>
      </c>
      <c r="H422" s="75">
        <v>4.0999999999999996</v>
      </c>
      <c r="I422" s="24" t="s">
        <v>26</v>
      </c>
      <c r="J422" s="216">
        <v>3450</v>
      </c>
      <c r="K422" s="35">
        <v>1.39</v>
      </c>
      <c r="L422" s="36">
        <f t="shared" si="141"/>
        <v>4795.5</v>
      </c>
      <c r="M422" s="37">
        <v>1.22</v>
      </c>
      <c r="N422" s="35">
        <f t="shared" si="143"/>
        <v>4209</v>
      </c>
      <c r="O422" s="38">
        <f t="shared" si="144"/>
        <v>0.16999999999999993</v>
      </c>
      <c r="P422" s="39">
        <f t="shared" si="142"/>
        <v>586.49999999999977</v>
      </c>
      <c r="Q422" s="57"/>
      <c r="R422" s="35" t="s">
        <v>27</v>
      </c>
      <c r="S422" s="35">
        <f t="shared" si="135"/>
        <v>0.05</v>
      </c>
      <c r="T422" s="35">
        <f t="shared" ref="T422" si="147">+S422*J422</f>
        <v>172.5</v>
      </c>
      <c r="U422" s="53"/>
      <c r="V422" s="47"/>
      <c r="W422" s="48"/>
      <c r="X422" s="48"/>
      <c r="Y422" s="48"/>
      <c r="Z422" s="48"/>
    </row>
    <row r="423" spans="1:26" s="1" customFormat="1" ht="33" hidden="1" customHeight="1">
      <c r="A423" s="73" t="s">
        <v>247</v>
      </c>
      <c r="B423" s="23">
        <v>43483</v>
      </c>
      <c r="C423" s="24">
        <v>288247</v>
      </c>
      <c r="D423" s="24">
        <v>211</v>
      </c>
      <c r="E423" s="25" t="s">
        <v>243</v>
      </c>
      <c r="F423" s="26" t="s">
        <v>248</v>
      </c>
      <c r="G423" s="23">
        <v>43535</v>
      </c>
      <c r="H423" s="75">
        <v>4.0999999999999996</v>
      </c>
      <c r="I423" s="24" t="s">
        <v>26</v>
      </c>
      <c r="J423" s="216">
        <v>1176</v>
      </c>
      <c r="K423" s="35">
        <v>1.39</v>
      </c>
      <c r="L423" s="36">
        <f t="shared" ref="L423" si="148">+K423*J423</f>
        <v>1634.6399999999999</v>
      </c>
      <c r="M423" s="37">
        <v>1.22</v>
      </c>
      <c r="N423" s="35">
        <f t="shared" ref="N423" si="149">+M423*J423</f>
        <v>1434.72</v>
      </c>
      <c r="O423" s="38">
        <f t="shared" ref="O423" si="150">+K423-M423</f>
        <v>0.16999999999999993</v>
      </c>
      <c r="P423" s="39">
        <f t="shared" ref="P423" si="151">+O423*J423</f>
        <v>199.9199999999999</v>
      </c>
      <c r="Q423" s="57"/>
      <c r="R423" s="35" t="s">
        <v>27</v>
      </c>
      <c r="S423" s="35">
        <f t="shared" si="135"/>
        <v>0.05</v>
      </c>
      <c r="T423" s="35">
        <f t="shared" ref="T423" si="152">+S423*J423</f>
        <v>58.800000000000004</v>
      </c>
      <c r="U423" s="53"/>
      <c r="V423" s="47"/>
      <c r="W423" s="48"/>
      <c r="X423" s="48"/>
      <c r="Y423" s="48"/>
      <c r="Z423" s="48"/>
    </row>
    <row r="424" spans="1:26" s="1" customFormat="1" ht="33" hidden="1" customHeight="1">
      <c r="A424" s="73" t="s">
        <v>247</v>
      </c>
      <c r="B424" s="23">
        <v>43483</v>
      </c>
      <c r="C424" s="24">
        <v>288256</v>
      </c>
      <c r="D424" s="24">
        <v>211</v>
      </c>
      <c r="E424" s="25" t="s">
        <v>243</v>
      </c>
      <c r="F424" s="26" t="s">
        <v>248</v>
      </c>
      <c r="G424" s="23">
        <v>43535</v>
      </c>
      <c r="H424" s="75">
        <v>4.0999999999999996</v>
      </c>
      <c r="I424" s="24" t="s">
        <v>26</v>
      </c>
      <c r="J424" s="216">
        <v>1170</v>
      </c>
      <c r="K424" s="35">
        <v>1.39</v>
      </c>
      <c r="L424" s="36">
        <f t="shared" ref="L424:L480" si="153">+K424*J424</f>
        <v>1626.3</v>
      </c>
      <c r="M424" s="37">
        <v>1.22</v>
      </c>
      <c r="N424" s="35">
        <f t="shared" ref="N424:N479" si="154">+M424*J424</f>
        <v>1427.3999999999999</v>
      </c>
      <c r="O424" s="38">
        <f t="shared" ref="O424:O485" si="155">+K424-M424</f>
        <v>0.16999999999999993</v>
      </c>
      <c r="P424" s="39">
        <f t="shared" ref="P424:P479" si="156">+O424*J424</f>
        <v>198.89999999999992</v>
      </c>
      <c r="Q424" s="57"/>
      <c r="R424" s="35" t="s">
        <v>27</v>
      </c>
      <c r="S424" s="35">
        <f t="shared" si="135"/>
        <v>0.05</v>
      </c>
      <c r="T424" s="35">
        <f t="shared" ref="T424:T476" si="157">+S424*J424</f>
        <v>58.5</v>
      </c>
      <c r="U424" s="53"/>
      <c r="V424" s="47"/>
      <c r="W424" s="48"/>
      <c r="X424" s="48"/>
      <c r="Y424" s="48"/>
      <c r="Z424" s="48"/>
    </row>
    <row r="425" spans="1:26" s="1" customFormat="1" ht="33" hidden="1" customHeight="1">
      <c r="A425" s="73" t="s">
        <v>247</v>
      </c>
      <c r="B425" s="23">
        <v>43483</v>
      </c>
      <c r="C425" s="24">
        <v>288265</v>
      </c>
      <c r="D425" s="24">
        <v>211</v>
      </c>
      <c r="E425" s="25" t="s">
        <v>243</v>
      </c>
      <c r="F425" s="26" t="s">
        <v>248</v>
      </c>
      <c r="G425" s="23">
        <v>43535</v>
      </c>
      <c r="H425" s="75">
        <v>4.0999999999999996</v>
      </c>
      <c r="I425" s="24" t="s">
        <v>26</v>
      </c>
      <c r="J425" s="216">
        <v>877</v>
      </c>
      <c r="K425" s="35">
        <v>1.39</v>
      </c>
      <c r="L425" s="36">
        <f t="shared" ref="L425" si="158">+K425*J425</f>
        <v>1219.03</v>
      </c>
      <c r="M425" s="37">
        <v>1.22</v>
      </c>
      <c r="N425" s="35">
        <f t="shared" ref="N425" si="159">+M425*J425</f>
        <v>1069.94</v>
      </c>
      <c r="O425" s="38">
        <f t="shared" ref="O425" si="160">+K425-M425</f>
        <v>0.16999999999999993</v>
      </c>
      <c r="P425" s="39">
        <f t="shared" ref="P425" si="161">+O425*J425</f>
        <v>149.08999999999995</v>
      </c>
      <c r="Q425" s="57"/>
      <c r="R425" s="35" t="s">
        <v>27</v>
      </c>
      <c r="S425" s="35">
        <f t="shared" si="135"/>
        <v>0.05</v>
      </c>
      <c r="T425" s="35">
        <f t="shared" ref="T425" si="162">+S425*J425</f>
        <v>43.85</v>
      </c>
      <c r="U425" s="53"/>
      <c r="V425" s="47"/>
      <c r="W425" s="48"/>
      <c r="X425" s="48"/>
      <c r="Y425" s="48"/>
      <c r="Z425" s="48"/>
    </row>
    <row r="426" spans="1:26" s="1" customFormat="1" ht="33" hidden="1" customHeight="1">
      <c r="A426" s="73" t="s">
        <v>249</v>
      </c>
      <c r="B426" s="23">
        <v>43483</v>
      </c>
      <c r="C426" s="24">
        <v>288274</v>
      </c>
      <c r="D426" s="24">
        <v>212</v>
      </c>
      <c r="E426" s="25" t="s">
        <v>243</v>
      </c>
      <c r="F426" s="26" t="s">
        <v>250</v>
      </c>
      <c r="G426" s="23">
        <v>43535</v>
      </c>
      <c r="H426" s="75">
        <v>4.0999999999999996</v>
      </c>
      <c r="I426" s="24" t="s">
        <v>26</v>
      </c>
      <c r="J426" s="216">
        <v>1617</v>
      </c>
      <c r="K426" s="35">
        <v>1.39</v>
      </c>
      <c r="L426" s="36">
        <f t="shared" si="153"/>
        <v>2247.6299999999997</v>
      </c>
      <c r="M426" s="37">
        <v>1.22</v>
      </c>
      <c r="N426" s="35">
        <f t="shared" si="154"/>
        <v>1972.74</v>
      </c>
      <c r="O426" s="38">
        <f t="shared" si="155"/>
        <v>0.16999999999999993</v>
      </c>
      <c r="P426" s="39">
        <f t="shared" si="156"/>
        <v>274.88999999999987</v>
      </c>
      <c r="Q426" s="57"/>
      <c r="R426" s="35" t="s">
        <v>27</v>
      </c>
      <c r="S426" s="35">
        <f t="shared" si="135"/>
        <v>0.05</v>
      </c>
      <c r="T426" s="35">
        <f t="shared" si="157"/>
        <v>80.850000000000009</v>
      </c>
      <c r="U426" s="53"/>
      <c r="V426" s="47"/>
      <c r="W426" s="48"/>
      <c r="X426" s="48"/>
      <c r="Y426" s="48"/>
      <c r="Z426" s="48"/>
    </row>
    <row r="427" spans="1:26" s="1" customFormat="1" ht="33" hidden="1" customHeight="1">
      <c r="A427" s="73" t="s">
        <v>249</v>
      </c>
      <c r="B427" s="23">
        <v>43483</v>
      </c>
      <c r="C427" s="24">
        <v>288283</v>
      </c>
      <c r="D427" s="24">
        <v>212</v>
      </c>
      <c r="E427" s="25" t="s">
        <v>243</v>
      </c>
      <c r="F427" s="26" t="s">
        <v>250</v>
      </c>
      <c r="G427" s="23">
        <v>43535</v>
      </c>
      <c r="H427" s="75">
        <v>4.0999999999999996</v>
      </c>
      <c r="I427" s="24" t="s">
        <v>26</v>
      </c>
      <c r="J427" s="216">
        <v>1659</v>
      </c>
      <c r="K427" s="35">
        <v>1.39</v>
      </c>
      <c r="L427" s="36">
        <f t="shared" si="153"/>
        <v>2306.0099999999998</v>
      </c>
      <c r="M427" s="37">
        <v>1.22</v>
      </c>
      <c r="N427" s="35">
        <f t="shared" si="154"/>
        <v>2023.98</v>
      </c>
      <c r="O427" s="38">
        <f t="shared" si="155"/>
        <v>0.16999999999999993</v>
      </c>
      <c r="P427" s="39">
        <f t="shared" si="156"/>
        <v>282.02999999999986</v>
      </c>
      <c r="Q427" s="57"/>
      <c r="R427" s="35" t="s">
        <v>27</v>
      </c>
      <c r="S427" s="35">
        <f t="shared" si="135"/>
        <v>0.05</v>
      </c>
      <c r="T427" s="35">
        <f t="shared" si="157"/>
        <v>82.95</v>
      </c>
      <c r="U427" s="53"/>
      <c r="V427" s="47"/>
      <c r="W427" s="48"/>
      <c r="X427" s="48"/>
      <c r="Y427" s="48"/>
      <c r="Z427" s="48"/>
    </row>
    <row r="428" spans="1:26" s="1" customFormat="1" ht="33" hidden="1" customHeight="1">
      <c r="A428" s="73" t="s">
        <v>249</v>
      </c>
      <c r="B428" s="23">
        <v>43483</v>
      </c>
      <c r="C428" s="24">
        <v>288292</v>
      </c>
      <c r="D428" s="24">
        <v>212</v>
      </c>
      <c r="E428" s="25" t="s">
        <v>243</v>
      </c>
      <c r="F428" s="26" t="s">
        <v>250</v>
      </c>
      <c r="G428" s="23">
        <v>43535</v>
      </c>
      <c r="H428" s="75">
        <v>4.0999999999999996</v>
      </c>
      <c r="I428" s="24" t="s">
        <v>26</v>
      </c>
      <c r="J428" s="216">
        <v>1224</v>
      </c>
      <c r="K428" s="35">
        <v>1.39</v>
      </c>
      <c r="L428" s="36">
        <f t="shared" ref="L428" si="163">+K428*J428</f>
        <v>1701.36</v>
      </c>
      <c r="M428" s="37">
        <v>1.22</v>
      </c>
      <c r="N428" s="35">
        <f t="shared" ref="N428" si="164">+M428*J428</f>
        <v>1493.28</v>
      </c>
      <c r="O428" s="38">
        <f t="shared" ref="O428" si="165">+K428-M428</f>
        <v>0.16999999999999993</v>
      </c>
      <c r="P428" s="39">
        <f t="shared" ref="P428" si="166">+O428*J428</f>
        <v>208.07999999999993</v>
      </c>
      <c r="Q428" s="57"/>
      <c r="R428" s="35" t="s">
        <v>27</v>
      </c>
      <c r="S428" s="35">
        <f t="shared" si="135"/>
        <v>0.05</v>
      </c>
      <c r="T428" s="35">
        <f t="shared" ref="T428" si="167">+S428*J428</f>
        <v>61.2</v>
      </c>
      <c r="U428" s="53"/>
      <c r="V428" s="47"/>
      <c r="W428" s="48"/>
      <c r="X428" s="48"/>
      <c r="Y428" s="48"/>
      <c r="Z428" s="48"/>
    </row>
    <row r="429" spans="1:26" s="1" customFormat="1" ht="33" hidden="1" customHeight="1">
      <c r="A429" s="73" t="s">
        <v>249</v>
      </c>
      <c r="B429" s="23">
        <v>43483</v>
      </c>
      <c r="C429" s="24">
        <v>288301</v>
      </c>
      <c r="D429" s="24">
        <v>213</v>
      </c>
      <c r="E429" s="25" t="s">
        <v>243</v>
      </c>
      <c r="F429" s="26" t="s">
        <v>251</v>
      </c>
      <c r="G429" s="23">
        <v>43535</v>
      </c>
      <c r="H429" s="75">
        <v>4.3</v>
      </c>
      <c r="I429" s="24" t="s">
        <v>26</v>
      </c>
      <c r="J429" s="216">
        <v>1813</v>
      </c>
      <c r="K429" s="35">
        <v>1.53</v>
      </c>
      <c r="L429" s="36">
        <f t="shared" si="153"/>
        <v>2773.89</v>
      </c>
      <c r="M429" s="37">
        <v>1.33</v>
      </c>
      <c r="N429" s="35">
        <f t="shared" si="154"/>
        <v>2411.29</v>
      </c>
      <c r="O429" s="38">
        <f t="shared" si="155"/>
        <v>0.19999999999999996</v>
      </c>
      <c r="P429" s="39">
        <f t="shared" si="156"/>
        <v>362.59999999999991</v>
      </c>
      <c r="Q429" s="57"/>
      <c r="R429" s="35" t="s">
        <v>27</v>
      </c>
      <c r="S429" s="35">
        <f t="shared" ref="S429:S437" si="168">0.04+0.02</f>
        <v>0.06</v>
      </c>
      <c r="T429" s="35">
        <f t="shared" si="157"/>
        <v>108.78</v>
      </c>
      <c r="U429" s="53"/>
      <c r="V429" s="47"/>
      <c r="W429" s="48"/>
      <c r="X429" s="48"/>
      <c r="Y429" s="48"/>
      <c r="Z429" s="48"/>
    </row>
    <row r="430" spans="1:26" s="1" customFormat="1" ht="33" hidden="1" customHeight="1">
      <c r="A430" s="73" t="s">
        <v>249</v>
      </c>
      <c r="B430" s="23">
        <v>43483</v>
      </c>
      <c r="C430" s="24">
        <v>288310</v>
      </c>
      <c r="D430" s="24">
        <v>213</v>
      </c>
      <c r="E430" s="25" t="s">
        <v>243</v>
      </c>
      <c r="F430" s="26" t="s">
        <v>251</v>
      </c>
      <c r="G430" s="23">
        <v>43535</v>
      </c>
      <c r="H430" s="75">
        <v>4.3</v>
      </c>
      <c r="I430" s="24" t="s">
        <v>26</v>
      </c>
      <c r="J430" s="216">
        <v>1847</v>
      </c>
      <c r="K430" s="35">
        <v>1.53</v>
      </c>
      <c r="L430" s="36">
        <f t="shared" si="153"/>
        <v>2825.91</v>
      </c>
      <c r="M430" s="37">
        <v>1.33</v>
      </c>
      <c r="N430" s="35">
        <f t="shared" si="154"/>
        <v>2456.5100000000002</v>
      </c>
      <c r="O430" s="38">
        <f t="shared" si="155"/>
        <v>0.19999999999999996</v>
      </c>
      <c r="P430" s="39">
        <f t="shared" si="156"/>
        <v>369.39999999999992</v>
      </c>
      <c r="Q430" s="57"/>
      <c r="R430" s="35" t="s">
        <v>27</v>
      </c>
      <c r="S430" s="35">
        <f t="shared" si="168"/>
        <v>0.06</v>
      </c>
      <c r="T430" s="35">
        <f t="shared" si="157"/>
        <v>110.82</v>
      </c>
      <c r="U430" s="53"/>
      <c r="V430" s="47"/>
      <c r="W430" s="48"/>
      <c r="X430" s="48"/>
      <c r="Y430" s="48"/>
      <c r="Z430" s="48"/>
    </row>
    <row r="431" spans="1:26" s="1" customFormat="1" ht="33" hidden="1" customHeight="1">
      <c r="A431" s="73" t="s">
        <v>249</v>
      </c>
      <c r="B431" s="23">
        <v>43483</v>
      </c>
      <c r="C431" s="24">
        <v>288320</v>
      </c>
      <c r="D431" s="24">
        <v>213</v>
      </c>
      <c r="E431" s="25" t="s">
        <v>243</v>
      </c>
      <c r="F431" s="26" t="s">
        <v>251</v>
      </c>
      <c r="G431" s="23">
        <v>43535</v>
      </c>
      <c r="H431" s="75">
        <v>4.3</v>
      </c>
      <c r="I431" s="75" t="s">
        <v>26</v>
      </c>
      <c r="J431" s="216">
        <v>1368</v>
      </c>
      <c r="K431" s="35">
        <v>1.53</v>
      </c>
      <c r="L431" s="36">
        <f t="shared" si="153"/>
        <v>2093.04</v>
      </c>
      <c r="M431" s="37">
        <v>1.33</v>
      </c>
      <c r="N431" s="35">
        <f t="shared" si="154"/>
        <v>1819.44</v>
      </c>
      <c r="O431" s="38">
        <f t="shared" si="155"/>
        <v>0.19999999999999996</v>
      </c>
      <c r="P431" s="39">
        <f t="shared" si="156"/>
        <v>273.59999999999997</v>
      </c>
      <c r="Q431" s="57"/>
      <c r="R431" s="35" t="s">
        <v>27</v>
      </c>
      <c r="S431" s="35">
        <f t="shared" si="168"/>
        <v>0.06</v>
      </c>
      <c r="T431" s="35">
        <f t="shared" si="157"/>
        <v>82.08</v>
      </c>
      <c r="U431" s="53"/>
      <c r="V431" s="47"/>
      <c r="W431" s="48"/>
      <c r="X431" s="48"/>
      <c r="Y431" s="48"/>
      <c r="Z431" s="48"/>
    </row>
    <row r="432" spans="1:26" s="1" customFormat="1" ht="33" hidden="1" customHeight="1">
      <c r="A432" s="73" t="s">
        <v>252</v>
      </c>
      <c r="B432" s="23">
        <v>43483</v>
      </c>
      <c r="C432" s="24">
        <v>288339</v>
      </c>
      <c r="D432" s="24">
        <v>214</v>
      </c>
      <c r="E432" s="25" t="s">
        <v>243</v>
      </c>
      <c r="F432" s="26" t="s">
        <v>253</v>
      </c>
      <c r="G432" s="23">
        <v>43535</v>
      </c>
      <c r="H432" s="75">
        <v>4.3</v>
      </c>
      <c r="I432" s="75" t="s">
        <v>26</v>
      </c>
      <c r="J432" s="216">
        <v>1470</v>
      </c>
      <c r="K432" s="35">
        <v>1.39</v>
      </c>
      <c r="L432" s="36">
        <f t="shared" si="153"/>
        <v>2043.3</v>
      </c>
      <c r="M432" s="37">
        <v>1.23</v>
      </c>
      <c r="N432" s="35">
        <f t="shared" si="154"/>
        <v>1808.1</v>
      </c>
      <c r="O432" s="38">
        <f t="shared" si="155"/>
        <v>0.15999999999999992</v>
      </c>
      <c r="P432" s="39">
        <f t="shared" si="156"/>
        <v>235.19999999999987</v>
      </c>
      <c r="Q432" s="57"/>
      <c r="R432" s="35" t="s">
        <v>27</v>
      </c>
      <c r="S432" s="35">
        <f t="shared" si="168"/>
        <v>0.06</v>
      </c>
      <c r="T432" s="35">
        <f t="shared" si="157"/>
        <v>88.2</v>
      </c>
      <c r="U432" s="53"/>
      <c r="V432" s="47"/>
      <c r="W432" s="48"/>
      <c r="X432" s="48"/>
      <c r="Y432" s="48"/>
      <c r="Z432" s="48"/>
    </row>
    <row r="433" spans="1:26" s="1" customFormat="1" ht="33" hidden="1" customHeight="1">
      <c r="A433" s="73" t="s">
        <v>252</v>
      </c>
      <c r="B433" s="23">
        <v>43483</v>
      </c>
      <c r="C433" s="24">
        <v>288348</v>
      </c>
      <c r="D433" s="24">
        <v>214</v>
      </c>
      <c r="E433" s="25" t="s">
        <v>243</v>
      </c>
      <c r="F433" s="26" t="s">
        <v>253</v>
      </c>
      <c r="G433" s="23">
        <v>43535</v>
      </c>
      <c r="H433" s="75">
        <v>4.3</v>
      </c>
      <c r="I433" s="75" t="s">
        <v>26</v>
      </c>
      <c r="J433" s="216">
        <v>1492</v>
      </c>
      <c r="K433" s="35">
        <v>1.39</v>
      </c>
      <c r="L433" s="36">
        <f t="shared" si="153"/>
        <v>2073.8799999999997</v>
      </c>
      <c r="M433" s="37">
        <v>1.23</v>
      </c>
      <c r="N433" s="35">
        <f t="shared" si="154"/>
        <v>1835.16</v>
      </c>
      <c r="O433" s="38">
        <f t="shared" si="155"/>
        <v>0.15999999999999992</v>
      </c>
      <c r="P433" s="39">
        <f t="shared" si="156"/>
        <v>238.71999999999989</v>
      </c>
      <c r="Q433" s="57"/>
      <c r="R433" s="35" t="s">
        <v>27</v>
      </c>
      <c r="S433" s="35">
        <f t="shared" si="168"/>
        <v>0.06</v>
      </c>
      <c r="T433" s="35">
        <f t="shared" si="157"/>
        <v>89.52</v>
      </c>
      <c r="U433" s="53"/>
      <c r="V433" s="47"/>
      <c r="W433" s="48"/>
      <c r="X433" s="48"/>
      <c r="Y433" s="48"/>
      <c r="Z433" s="48"/>
    </row>
    <row r="434" spans="1:26" s="1" customFormat="1" ht="33" hidden="1" customHeight="1">
      <c r="A434" s="73" t="s">
        <v>252</v>
      </c>
      <c r="B434" s="23">
        <v>43483</v>
      </c>
      <c r="C434" s="24">
        <v>288357</v>
      </c>
      <c r="D434" s="24">
        <v>214</v>
      </c>
      <c r="E434" s="25" t="s">
        <v>243</v>
      </c>
      <c r="F434" s="26" t="s">
        <v>253</v>
      </c>
      <c r="G434" s="23">
        <v>43535</v>
      </c>
      <c r="H434" s="75">
        <v>4.3</v>
      </c>
      <c r="I434" s="75" t="s">
        <v>26</v>
      </c>
      <c r="J434" s="216">
        <v>1158</v>
      </c>
      <c r="K434" s="35">
        <v>1.39</v>
      </c>
      <c r="L434" s="36">
        <f t="shared" si="153"/>
        <v>1609.62</v>
      </c>
      <c r="M434" s="37">
        <v>1.23</v>
      </c>
      <c r="N434" s="35">
        <f t="shared" si="154"/>
        <v>1424.34</v>
      </c>
      <c r="O434" s="38">
        <f t="shared" si="155"/>
        <v>0.15999999999999992</v>
      </c>
      <c r="P434" s="39">
        <f t="shared" si="156"/>
        <v>185.27999999999992</v>
      </c>
      <c r="Q434" s="57"/>
      <c r="R434" s="35" t="s">
        <v>27</v>
      </c>
      <c r="S434" s="35">
        <f t="shared" si="168"/>
        <v>0.06</v>
      </c>
      <c r="T434" s="35">
        <f t="shared" si="157"/>
        <v>69.48</v>
      </c>
      <c r="U434" s="53"/>
      <c r="V434" s="47"/>
      <c r="W434" s="48"/>
      <c r="X434" s="48"/>
      <c r="Y434" s="48"/>
      <c r="Z434" s="48"/>
    </row>
    <row r="435" spans="1:26" s="1" customFormat="1" ht="33" hidden="1" customHeight="1">
      <c r="A435" s="73" t="s">
        <v>252</v>
      </c>
      <c r="B435" s="23">
        <v>43483</v>
      </c>
      <c r="C435" s="24">
        <v>288366</v>
      </c>
      <c r="D435" s="24">
        <v>215</v>
      </c>
      <c r="E435" s="25" t="s">
        <v>243</v>
      </c>
      <c r="F435" s="26" t="s">
        <v>254</v>
      </c>
      <c r="G435" s="23">
        <v>43535</v>
      </c>
      <c r="H435" s="75">
        <v>4.3</v>
      </c>
      <c r="I435" s="75" t="s">
        <v>26</v>
      </c>
      <c r="J435" s="216">
        <v>588</v>
      </c>
      <c r="K435" s="35">
        <v>1.39</v>
      </c>
      <c r="L435" s="36">
        <f t="shared" si="153"/>
        <v>817.31999999999994</v>
      </c>
      <c r="M435" s="37">
        <v>1.23</v>
      </c>
      <c r="N435" s="35">
        <f t="shared" si="154"/>
        <v>723.24</v>
      </c>
      <c r="O435" s="38">
        <f t="shared" si="155"/>
        <v>0.15999999999999992</v>
      </c>
      <c r="P435" s="39">
        <f t="shared" si="156"/>
        <v>94.079999999999956</v>
      </c>
      <c r="Q435" s="57"/>
      <c r="R435" s="35" t="s">
        <v>27</v>
      </c>
      <c r="S435" s="35">
        <f t="shared" si="168"/>
        <v>0.06</v>
      </c>
      <c r="T435" s="35">
        <f t="shared" si="157"/>
        <v>35.28</v>
      </c>
      <c r="U435" s="53"/>
      <c r="V435" s="47"/>
      <c r="W435" s="48"/>
      <c r="X435" s="48"/>
      <c r="Y435" s="48"/>
      <c r="Z435" s="48"/>
    </row>
    <row r="436" spans="1:26" s="1" customFormat="1" ht="33" hidden="1" customHeight="1">
      <c r="A436" s="73" t="s">
        <v>252</v>
      </c>
      <c r="B436" s="23">
        <v>43483</v>
      </c>
      <c r="C436" s="24">
        <v>288375</v>
      </c>
      <c r="D436" s="24">
        <v>215</v>
      </c>
      <c r="E436" s="25" t="s">
        <v>243</v>
      </c>
      <c r="F436" s="26" t="s">
        <v>254</v>
      </c>
      <c r="G436" s="23">
        <v>43535</v>
      </c>
      <c r="H436" s="75">
        <v>4.3</v>
      </c>
      <c r="I436" s="75" t="s">
        <v>26</v>
      </c>
      <c r="J436" s="216">
        <v>551</v>
      </c>
      <c r="K436" s="35">
        <v>1.39</v>
      </c>
      <c r="L436" s="36">
        <f t="shared" si="153"/>
        <v>765.89</v>
      </c>
      <c r="M436" s="37">
        <v>1.23</v>
      </c>
      <c r="N436" s="35">
        <f t="shared" si="154"/>
        <v>677.73</v>
      </c>
      <c r="O436" s="38">
        <f t="shared" si="155"/>
        <v>0.15999999999999992</v>
      </c>
      <c r="P436" s="39">
        <f t="shared" si="156"/>
        <v>88.159999999999954</v>
      </c>
      <c r="Q436" s="57"/>
      <c r="R436" s="35" t="s">
        <v>27</v>
      </c>
      <c r="S436" s="35">
        <f t="shared" si="168"/>
        <v>0.06</v>
      </c>
      <c r="T436" s="35">
        <f t="shared" si="157"/>
        <v>33.06</v>
      </c>
      <c r="U436" s="53"/>
      <c r="V436" s="47"/>
      <c r="W436" s="48"/>
      <c r="X436" s="48"/>
      <c r="Y436" s="48"/>
      <c r="Z436" s="48"/>
    </row>
    <row r="437" spans="1:26" s="1" customFormat="1" ht="33" hidden="1" customHeight="1">
      <c r="A437" s="73" t="s">
        <v>252</v>
      </c>
      <c r="B437" s="23">
        <v>43483</v>
      </c>
      <c r="C437" s="24">
        <v>288384</v>
      </c>
      <c r="D437" s="24">
        <v>215</v>
      </c>
      <c r="E437" s="25" t="s">
        <v>243</v>
      </c>
      <c r="F437" s="26" t="s">
        <v>254</v>
      </c>
      <c r="G437" s="23">
        <v>43535</v>
      </c>
      <c r="H437" s="75">
        <v>4.3</v>
      </c>
      <c r="I437" s="75" t="s">
        <v>26</v>
      </c>
      <c r="J437" s="216">
        <v>446</v>
      </c>
      <c r="K437" s="35">
        <v>1.39</v>
      </c>
      <c r="L437" s="36">
        <f t="shared" si="153"/>
        <v>619.93999999999994</v>
      </c>
      <c r="M437" s="37">
        <v>1.23</v>
      </c>
      <c r="N437" s="35">
        <f t="shared" si="154"/>
        <v>548.58000000000004</v>
      </c>
      <c r="O437" s="38">
        <f t="shared" si="155"/>
        <v>0.15999999999999992</v>
      </c>
      <c r="P437" s="39">
        <f t="shared" si="156"/>
        <v>71.359999999999971</v>
      </c>
      <c r="Q437" s="57"/>
      <c r="R437" s="35" t="s">
        <v>27</v>
      </c>
      <c r="S437" s="35">
        <f t="shared" si="168"/>
        <v>0.06</v>
      </c>
      <c r="T437" s="35">
        <f t="shared" si="157"/>
        <v>26.759999999999998</v>
      </c>
      <c r="U437" s="53"/>
      <c r="V437" s="47"/>
      <c r="W437" s="48"/>
      <c r="X437" s="48"/>
      <c r="Y437" s="48"/>
      <c r="Z437" s="48"/>
    </row>
    <row r="438" spans="1:26" s="1" customFormat="1" ht="33" hidden="1" customHeight="1">
      <c r="A438" s="73" t="s">
        <v>247</v>
      </c>
      <c r="B438" s="23">
        <v>43483</v>
      </c>
      <c r="C438" s="24">
        <v>288393</v>
      </c>
      <c r="D438" s="24">
        <v>216</v>
      </c>
      <c r="E438" s="25" t="s">
        <v>243</v>
      </c>
      <c r="F438" s="26" t="s">
        <v>255</v>
      </c>
      <c r="G438" s="23">
        <v>43535</v>
      </c>
      <c r="H438" s="75">
        <v>4.0999999999999996</v>
      </c>
      <c r="I438" s="75" t="s">
        <v>26</v>
      </c>
      <c r="J438" s="216">
        <v>1176</v>
      </c>
      <c r="K438" s="35">
        <v>1.3</v>
      </c>
      <c r="L438" s="36">
        <f t="shared" si="153"/>
        <v>1528.8</v>
      </c>
      <c r="M438" s="37">
        <v>1.1299999999999999</v>
      </c>
      <c r="N438" s="35">
        <f t="shared" si="154"/>
        <v>1328.8799999999999</v>
      </c>
      <c r="O438" s="38">
        <f t="shared" si="155"/>
        <v>0.17000000000000015</v>
      </c>
      <c r="P438" s="39">
        <f t="shared" si="156"/>
        <v>199.92000000000019</v>
      </c>
      <c r="Q438" s="57"/>
      <c r="R438" s="35" t="s">
        <v>27</v>
      </c>
      <c r="S438" s="35">
        <f t="shared" si="135"/>
        <v>0.05</v>
      </c>
      <c r="T438" s="35">
        <f t="shared" si="157"/>
        <v>58.800000000000004</v>
      </c>
      <c r="U438" s="53"/>
      <c r="V438" s="47"/>
      <c r="W438" s="48"/>
      <c r="X438" s="48"/>
      <c r="Y438" s="48"/>
      <c r="Z438" s="48"/>
    </row>
    <row r="439" spans="1:26" s="1" customFormat="1" ht="33" hidden="1" customHeight="1">
      <c r="A439" s="73" t="s">
        <v>247</v>
      </c>
      <c r="B439" s="23">
        <v>43483</v>
      </c>
      <c r="C439" s="24">
        <v>288402</v>
      </c>
      <c r="D439" s="24">
        <v>216</v>
      </c>
      <c r="E439" s="25" t="s">
        <v>243</v>
      </c>
      <c r="F439" s="26" t="s">
        <v>255</v>
      </c>
      <c r="G439" s="23">
        <v>43535</v>
      </c>
      <c r="H439" s="75">
        <v>4.0999999999999996</v>
      </c>
      <c r="I439" s="75" t="s">
        <v>26</v>
      </c>
      <c r="J439" s="216">
        <v>1150</v>
      </c>
      <c r="K439" s="35">
        <v>1.3</v>
      </c>
      <c r="L439" s="36">
        <f t="shared" si="153"/>
        <v>1495</v>
      </c>
      <c r="M439" s="37">
        <v>1.1299999999999999</v>
      </c>
      <c r="N439" s="35">
        <f t="shared" si="154"/>
        <v>1299.4999999999998</v>
      </c>
      <c r="O439" s="38">
        <f t="shared" si="155"/>
        <v>0.17000000000000015</v>
      </c>
      <c r="P439" s="39">
        <f t="shared" si="156"/>
        <v>195.50000000000017</v>
      </c>
      <c r="Q439" s="57"/>
      <c r="R439" s="35" t="s">
        <v>27</v>
      </c>
      <c r="S439" s="35">
        <f t="shared" si="135"/>
        <v>0.05</v>
      </c>
      <c r="T439" s="35">
        <f t="shared" si="157"/>
        <v>57.5</v>
      </c>
      <c r="U439" s="53"/>
      <c r="V439" s="47"/>
      <c r="W439" s="48"/>
      <c r="X439" s="48"/>
      <c r="Y439" s="48"/>
      <c r="Z439" s="48"/>
    </row>
    <row r="440" spans="1:26" s="1" customFormat="1" ht="33" hidden="1" customHeight="1">
      <c r="A440" s="73" t="s">
        <v>247</v>
      </c>
      <c r="B440" s="23">
        <v>43483</v>
      </c>
      <c r="C440" s="24">
        <v>288411</v>
      </c>
      <c r="D440" s="24">
        <v>216</v>
      </c>
      <c r="E440" s="25" t="s">
        <v>243</v>
      </c>
      <c r="F440" s="26" t="s">
        <v>255</v>
      </c>
      <c r="G440" s="23">
        <v>43535</v>
      </c>
      <c r="H440" s="75">
        <v>4.0999999999999996</v>
      </c>
      <c r="I440" s="75" t="s">
        <v>26</v>
      </c>
      <c r="J440" s="216">
        <v>909</v>
      </c>
      <c r="K440" s="35">
        <v>1.3</v>
      </c>
      <c r="L440" s="36">
        <f t="shared" si="153"/>
        <v>1181.7</v>
      </c>
      <c r="M440" s="37">
        <v>1.1299999999999999</v>
      </c>
      <c r="N440" s="35">
        <f t="shared" si="154"/>
        <v>1027.1699999999998</v>
      </c>
      <c r="O440" s="38">
        <f t="shared" si="155"/>
        <v>0.17000000000000015</v>
      </c>
      <c r="P440" s="39">
        <f t="shared" si="156"/>
        <v>154.53000000000014</v>
      </c>
      <c r="Q440" s="57"/>
      <c r="R440" s="35" t="s">
        <v>27</v>
      </c>
      <c r="S440" s="35">
        <f t="shared" si="135"/>
        <v>0.05</v>
      </c>
      <c r="T440" s="35">
        <f t="shared" si="157"/>
        <v>45.45</v>
      </c>
      <c r="U440" s="53"/>
      <c r="V440" s="47"/>
      <c r="W440" s="48"/>
      <c r="X440" s="48"/>
      <c r="Y440" s="48"/>
      <c r="Z440" s="48"/>
    </row>
    <row r="441" spans="1:26" s="1" customFormat="1" ht="33" hidden="1" customHeight="1">
      <c r="A441" s="73" t="s">
        <v>252</v>
      </c>
      <c r="B441" s="23">
        <v>43483</v>
      </c>
      <c r="C441" s="24">
        <v>288420</v>
      </c>
      <c r="D441" s="24">
        <v>217</v>
      </c>
      <c r="E441" s="25" t="s">
        <v>243</v>
      </c>
      <c r="F441" s="26" t="s">
        <v>256</v>
      </c>
      <c r="G441" s="23">
        <v>43535</v>
      </c>
      <c r="H441" s="75">
        <v>4.3</v>
      </c>
      <c r="I441" s="75" t="s">
        <v>26</v>
      </c>
      <c r="J441" s="216">
        <v>1224</v>
      </c>
      <c r="K441" s="35">
        <v>1.4</v>
      </c>
      <c r="L441" s="36">
        <f t="shared" si="153"/>
        <v>1713.6</v>
      </c>
      <c r="M441" s="37">
        <v>1.23</v>
      </c>
      <c r="N441" s="35">
        <f t="shared" si="154"/>
        <v>1505.52</v>
      </c>
      <c r="O441" s="38">
        <f t="shared" si="155"/>
        <v>0.16999999999999993</v>
      </c>
      <c r="P441" s="39">
        <f t="shared" si="156"/>
        <v>208.07999999999993</v>
      </c>
      <c r="Q441" s="57"/>
      <c r="R441" s="35" t="s">
        <v>27</v>
      </c>
      <c r="S441" s="35">
        <f t="shared" si="135"/>
        <v>0.05</v>
      </c>
      <c r="T441" s="35">
        <f t="shared" si="157"/>
        <v>61.2</v>
      </c>
      <c r="U441" s="53"/>
      <c r="V441" s="47"/>
      <c r="W441" s="48"/>
      <c r="X441" s="48"/>
      <c r="Y441" s="48"/>
      <c r="Z441" s="48"/>
    </row>
    <row r="442" spans="1:26" s="1" customFormat="1" ht="33" hidden="1" customHeight="1">
      <c r="A442" s="73" t="s">
        <v>252</v>
      </c>
      <c r="B442" s="23">
        <v>43483</v>
      </c>
      <c r="C442" s="24">
        <v>288430</v>
      </c>
      <c r="D442" s="24">
        <v>217</v>
      </c>
      <c r="E442" s="25" t="s">
        <v>243</v>
      </c>
      <c r="F442" s="26" t="s">
        <v>256</v>
      </c>
      <c r="G442" s="23">
        <v>43535</v>
      </c>
      <c r="H442" s="75">
        <v>4.3</v>
      </c>
      <c r="I442" s="75" t="s">
        <v>26</v>
      </c>
      <c r="J442" s="216">
        <v>530</v>
      </c>
      <c r="K442" s="35">
        <v>1.4</v>
      </c>
      <c r="L442" s="36">
        <f t="shared" si="153"/>
        <v>742</v>
      </c>
      <c r="M442" s="37">
        <v>1.23</v>
      </c>
      <c r="N442" s="35">
        <f t="shared" si="154"/>
        <v>651.9</v>
      </c>
      <c r="O442" s="38">
        <f t="shared" si="155"/>
        <v>0.16999999999999993</v>
      </c>
      <c r="P442" s="39">
        <f t="shared" si="156"/>
        <v>90.099999999999966</v>
      </c>
      <c r="Q442" s="39"/>
      <c r="R442" s="35" t="s">
        <v>27</v>
      </c>
      <c r="S442" s="35">
        <f t="shared" si="135"/>
        <v>0.05</v>
      </c>
      <c r="T442" s="35">
        <f t="shared" si="157"/>
        <v>26.5</v>
      </c>
      <c r="U442" s="53"/>
      <c r="V442" s="47"/>
      <c r="W442" s="48"/>
      <c r="X442" s="48"/>
      <c r="Y442" s="48"/>
      <c r="Z442" s="48"/>
    </row>
    <row r="443" spans="1:26" s="1" customFormat="1" ht="33" hidden="1" customHeight="1">
      <c r="A443" s="73" t="s">
        <v>252</v>
      </c>
      <c r="B443" s="23">
        <v>43483</v>
      </c>
      <c r="C443" s="24">
        <v>288449</v>
      </c>
      <c r="D443" s="24">
        <v>217</v>
      </c>
      <c r="E443" s="25" t="s">
        <v>243</v>
      </c>
      <c r="F443" s="26" t="s">
        <v>256</v>
      </c>
      <c r="G443" s="23">
        <v>43535</v>
      </c>
      <c r="H443" s="75">
        <v>4.3</v>
      </c>
      <c r="I443" s="75" t="s">
        <v>26</v>
      </c>
      <c r="J443" s="216">
        <v>480</v>
      </c>
      <c r="K443" s="35">
        <v>1.4</v>
      </c>
      <c r="L443" s="36">
        <f t="shared" si="153"/>
        <v>672</v>
      </c>
      <c r="M443" s="37">
        <v>1.23</v>
      </c>
      <c r="N443" s="35">
        <f t="shared" si="154"/>
        <v>590.4</v>
      </c>
      <c r="O443" s="38">
        <f t="shared" si="155"/>
        <v>0.16999999999999993</v>
      </c>
      <c r="P443" s="39">
        <f t="shared" si="156"/>
        <v>81.599999999999966</v>
      </c>
      <c r="Q443" s="39"/>
      <c r="R443" s="35" t="s">
        <v>27</v>
      </c>
      <c r="S443" s="35">
        <f t="shared" si="135"/>
        <v>0.05</v>
      </c>
      <c r="T443" s="35">
        <f t="shared" si="157"/>
        <v>24</v>
      </c>
      <c r="U443" s="53"/>
      <c r="V443" s="47"/>
      <c r="W443" s="48"/>
      <c r="X443" s="48"/>
      <c r="Y443" s="48"/>
      <c r="Z443" s="48"/>
    </row>
    <row r="444" spans="1:26" s="1" customFormat="1" ht="33" hidden="1" customHeight="1">
      <c r="A444" s="73" t="s">
        <v>247</v>
      </c>
      <c r="B444" s="23">
        <v>43483</v>
      </c>
      <c r="C444" s="24">
        <v>288458</v>
      </c>
      <c r="D444" s="24">
        <v>218</v>
      </c>
      <c r="E444" s="25" t="s">
        <v>243</v>
      </c>
      <c r="F444" s="26" t="s">
        <v>257</v>
      </c>
      <c r="G444" s="23">
        <v>43535</v>
      </c>
      <c r="H444" s="75">
        <v>4.0999999999999996</v>
      </c>
      <c r="I444" s="75" t="s">
        <v>26</v>
      </c>
      <c r="J444" s="216">
        <v>1224</v>
      </c>
      <c r="K444" s="35">
        <v>1.4</v>
      </c>
      <c r="L444" s="36">
        <f t="shared" si="153"/>
        <v>1713.6</v>
      </c>
      <c r="M444" s="37">
        <v>1.23</v>
      </c>
      <c r="N444" s="35">
        <f t="shared" si="154"/>
        <v>1505.52</v>
      </c>
      <c r="O444" s="38">
        <f t="shared" si="155"/>
        <v>0.16999999999999993</v>
      </c>
      <c r="P444" s="39">
        <f t="shared" si="156"/>
        <v>208.07999999999993</v>
      </c>
      <c r="Q444" s="39"/>
      <c r="R444" s="35" t="s">
        <v>27</v>
      </c>
      <c r="S444" s="35">
        <f t="shared" si="135"/>
        <v>0.05</v>
      </c>
      <c r="T444" s="35">
        <f t="shared" si="157"/>
        <v>61.2</v>
      </c>
      <c r="U444" s="53"/>
      <c r="V444" s="47"/>
      <c r="W444" s="48"/>
      <c r="X444" s="48"/>
      <c r="Y444" s="48"/>
      <c r="Z444" s="48"/>
    </row>
    <row r="445" spans="1:26" s="1" customFormat="1" ht="33" hidden="1" customHeight="1">
      <c r="A445" s="73" t="s">
        <v>247</v>
      </c>
      <c r="B445" s="23">
        <v>43483</v>
      </c>
      <c r="C445" s="24">
        <v>288467</v>
      </c>
      <c r="D445" s="24">
        <v>218</v>
      </c>
      <c r="E445" s="25" t="s">
        <v>243</v>
      </c>
      <c r="F445" s="26" t="s">
        <v>257</v>
      </c>
      <c r="G445" s="23">
        <v>43535</v>
      </c>
      <c r="H445" s="75">
        <v>4.0999999999999996</v>
      </c>
      <c r="I445" s="75" t="s">
        <v>26</v>
      </c>
      <c r="J445" s="216">
        <v>530</v>
      </c>
      <c r="K445" s="35">
        <v>1.4</v>
      </c>
      <c r="L445" s="36">
        <f t="shared" si="153"/>
        <v>742</v>
      </c>
      <c r="M445" s="37">
        <v>1.23</v>
      </c>
      <c r="N445" s="35">
        <f t="shared" si="154"/>
        <v>651.9</v>
      </c>
      <c r="O445" s="38">
        <f t="shared" si="155"/>
        <v>0.16999999999999993</v>
      </c>
      <c r="P445" s="39">
        <f t="shared" si="156"/>
        <v>90.099999999999966</v>
      </c>
      <c r="Q445" s="39"/>
      <c r="R445" s="35" t="s">
        <v>27</v>
      </c>
      <c r="S445" s="35">
        <f t="shared" si="135"/>
        <v>0.05</v>
      </c>
      <c r="T445" s="35">
        <f t="shared" si="157"/>
        <v>26.5</v>
      </c>
      <c r="U445" s="53"/>
      <c r="V445" s="47"/>
      <c r="W445" s="48"/>
      <c r="X445" s="48"/>
      <c r="Y445" s="48"/>
      <c r="Z445" s="48"/>
    </row>
    <row r="446" spans="1:26" s="1" customFormat="1" ht="33" hidden="1" customHeight="1">
      <c r="A446" s="73" t="s">
        <v>247</v>
      </c>
      <c r="B446" s="23">
        <v>43483</v>
      </c>
      <c r="C446" s="24">
        <v>288476</v>
      </c>
      <c r="D446" s="24">
        <v>218</v>
      </c>
      <c r="E446" s="25" t="s">
        <v>243</v>
      </c>
      <c r="F446" s="26" t="s">
        <v>257</v>
      </c>
      <c r="G446" s="23">
        <v>43535</v>
      </c>
      <c r="H446" s="75">
        <v>4.0999999999999996</v>
      </c>
      <c r="I446" s="75" t="s">
        <v>26</v>
      </c>
      <c r="J446" s="216">
        <v>480</v>
      </c>
      <c r="K446" s="35">
        <v>1.4</v>
      </c>
      <c r="L446" s="36">
        <f t="shared" si="153"/>
        <v>672</v>
      </c>
      <c r="M446" s="37">
        <v>1.23</v>
      </c>
      <c r="N446" s="35">
        <f t="shared" si="154"/>
        <v>590.4</v>
      </c>
      <c r="O446" s="38">
        <f t="shared" si="155"/>
        <v>0.16999999999999993</v>
      </c>
      <c r="P446" s="39">
        <f t="shared" si="156"/>
        <v>81.599999999999966</v>
      </c>
      <c r="Q446" s="39"/>
      <c r="R446" s="35" t="s">
        <v>27</v>
      </c>
      <c r="S446" s="35">
        <f t="shared" si="135"/>
        <v>0.05</v>
      </c>
      <c r="T446" s="35">
        <f t="shared" si="157"/>
        <v>24</v>
      </c>
      <c r="U446" s="53"/>
      <c r="V446" s="47"/>
      <c r="W446" s="48"/>
      <c r="X446" s="48"/>
      <c r="Y446" s="48"/>
      <c r="Z446" s="48"/>
    </row>
    <row r="447" spans="1:26" s="1" customFormat="1" ht="33" hidden="1" customHeight="1">
      <c r="A447" s="73" t="s">
        <v>247</v>
      </c>
      <c r="B447" s="23">
        <v>43483</v>
      </c>
      <c r="C447" s="24">
        <v>288485</v>
      </c>
      <c r="D447" s="24">
        <v>219</v>
      </c>
      <c r="E447" s="25" t="s">
        <v>243</v>
      </c>
      <c r="F447" s="26" t="s">
        <v>258</v>
      </c>
      <c r="G447" s="23">
        <v>43535</v>
      </c>
      <c r="H447" s="75">
        <v>4.0999999999999996</v>
      </c>
      <c r="I447" s="75" t="s">
        <v>26</v>
      </c>
      <c r="J447" s="216">
        <v>864</v>
      </c>
      <c r="K447" s="35">
        <v>1.3</v>
      </c>
      <c r="L447" s="36">
        <f t="shared" si="153"/>
        <v>1123.2</v>
      </c>
      <c r="M447" s="37">
        <v>1.1299999999999999</v>
      </c>
      <c r="N447" s="35">
        <f t="shared" si="154"/>
        <v>976.31999999999994</v>
      </c>
      <c r="O447" s="38">
        <f t="shared" si="155"/>
        <v>0.17000000000000015</v>
      </c>
      <c r="P447" s="39">
        <f t="shared" si="156"/>
        <v>146.88000000000014</v>
      </c>
      <c r="Q447" s="39"/>
      <c r="R447" s="35" t="s">
        <v>27</v>
      </c>
      <c r="S447" s="35">
        <f t="shared" si="135"/>
        <v>0.05</v>
      </c>
      <c r="T447" s="35">
        <f t="shared" si="157"/>
        <v>43.2</v>
      </c>
      <c r="U447" s="53"/>
      <c r="V447" s="47"/>
      <c r="W447" s="48"/>
      <c r="X447" s="48"/>
      <c r="Y447" s="48"/>
      <c r="Z447" s="48"/>
    </row>
    <row r="448" spans="1:26" s="1" customFormat="1" ht="33" hidden="1" customHeight="1">
      <c r="A448" s="73" t="s">
        <v>247</v>
      </c>
      <c r="B448" s="23">
        <v>43483</v>
      </c>
      <c r="C448" s="24">
        <v>288494</v>
      </c>
      <c r="D448" s="24">
        <v>219</v>
      </c>
      <c r="E448" s="25" t="s">
        <v>243</v>
      </c>
      <c r="F448" s="26" t="s">
        <v>258</v>
      </c>
      <c r="G448" s="23">
        <v>43535</v>
      </c>
      <c r="H448" s="75">
        <v>4.0999999999999996</v>
      </c>
      <c r="I448" s="75" t="s">
        <v>26</v>
      </c>
      <c r="J448" s="216">
        <v>361</v>
      </c>
      <c r="K448" s="35">
        <v>1.3</v>
      </c>
      <c r="L448" s="36">
        <f t="shared" si="153"/>
        <v>469.3</v>
      </c>
      <c r="M448" s="37">
        <v>1.1299999999999999</v>
      </c>
      <c r="N448" s="35">
        <f t="shared" si="154"/>
        <v>407.92999999999995</v>
      </c>
      <c r="O448" s="38">
        <f t="shared" si="155"/>
        <v>0.17000000000000015</v>
      </c>
      <c r="P448" s="39">
        <f t="shared" si="156"/>
        <v>61.370000000000054</v>
      </c>
      <c r="Q448" s="39"/>
      <c r="R448" s="35" t="s">
        <v>27</v>
      </c>
      <c r="S448" s="35">
        <f t="shared" si="135"/>
        <v>0.05</v>
      </c>
      <c r="T448" s="35">
        <f t="shared" si="157"/>
        <v>18.05</v>
      </c>
      <c r="U448" s="53"/>
      <c r="V448" s="47"/>
      <c r="W448" s="48"/>
      <c r="X448" s="48"/>
      <c r="Y448" s="48"/>
      <c r="Z448" s="48"/>
    </row>
    <row r="449" spans="1:26" s="1" customFormat="1" ht="33" hidden="1" customHeight="1">
      <c r="A449" s="73" t="s">
        <v>247</v>
      </c>
      <c r="B449" s="23">
        <v>43483</v>
      </c>
      <c r="C449" s="24">
        <v>288503</v>
      </c>
      <c r="D449" s="24">
        <v>219</v>
      </c>
      <c r="E449" s="25" t="s">
        <v>243</v>
      </c>
      <c r="F449" s="26" t="s">
        <v>258</v>
      </c>
      <c r="G449" s="23">
        <v>43535</v>
      </c>
      <c r="H449" s="75">
        <v>4.0999999999999996</v>
      </c>
      <c r="I449" s="75" t="s">
        <v>26</v>
      </c>
      <c r="J449" s="216">
        <v>336</v>
      </c>
      <c r="K449" s="35">
        <v>1.3</v>
      </c>
      <c r="L449" s="36">
        <f t="shared" si="153"/>
        <v>436.8</v>
      </c>
      <c r="M449" s="37">
        <v>1.1299999999999999</v>
      </c>
      <c r="N449" s="35">
        <f t="shared" si="154"/>
        <v>379.67999999999995</v>
      </c>
      <c r="O449" s="38">
        <f t="shared" si="155"/>
        <v>0.17000000000000015</v>
      </c>
      <c r="P449" s="39">
        <f t="shared" si="156"/>
        <v>57.120000000000047</v>
      </c>
      <c r="Q449" s="39"/>
      <c r="R449" s="35" t="s">
        <v>27</v>
      </c>
      <c r="S449" s="35">
        <f t="shared" si="135"/>
        <v>0.05</v>
      </c>
      <c r="T449" s="35">
        <f t="shared" si="157"/>
        <v>16.8</v>
      </c>
      <c r="U449" s="53"/>
      <c r="V449" s="47"/>
      <c r="W449" s="48"/>
      <c r="X449" s="48"/>
      <c r="Y449" s="48"/>
      <c r="Z449" s="48"/>
    </row>
    <row r="450" spans="1:26" s="1" customFormat="1" ht="33" hidden="1" customHeight="1">
      <c r="A450" s="73" t="s">
        <v>252</v>
      </c>
      <c r="B450" s="23">
        <v>43483</v>
      </c>
      <c r="C450" s="24">
        <v>288512</v>
      </c>
      <c r="D450" s="24">
        <v>220</v>
      </c>
      <c r="E450" s="25" t="s">
        <v>243</v>
      </c>
      <c r="F450" s="26" t="s">
        <v>259</v>
      </c>
      <c r="G450" s="23">
        <v>43545</v>
      </c>
      <c r="H450" s="75">
        <v>4.3</v>
      </c>
      <c r="I450" s="75" t="s">
        <v>26</v>
      </c>
      <c r="J450" s="216">
        <v>637</v>
      </c>
      <c r="K450" s="35">
        <v>1.47</v>
      </c>
      <c r="L450" s="36">
        <f t="shared" si="153"/>
        <v>936.39</v>
      </c>
      <c r="M450" s="37">
        <v>1.27</v>
      </c>
      <c r="N450" s="35">
        <f t="shared" si="154"/>
        <v>808.99</v>
      </c>
      <c r="O450" s="38">
        <f t="shared" si="155"/>
        <v>0.19999999999999996</v>
      </c>
      <c r="P450" s="39">
        <f t="shared" si="156"/>
        <v>127.39999999999998</v>
      </c>
      <c r="Q450" s="39"/>
      <c r="R450" s="35" t="s">
        <v>27</v>
      </c>
      <c r="S450" s="35">
        <f>0.04+0.02</f>
        <v>0.06</v>
      </c>
      <c r="T450" s="35">
        <f t="shared" si="157"/>
        <v>38.22</v>
      </c>
      <c r="U450" s="53"/>
      <c r="V450" s="47"/>
      <c r="W450" s="48"/>
      <c r="X450" s="48"/>
      <c r="Y450" s="48"/>
      <c r="Z450" s="48"/>
    </row>
    <row r="451" spans="1:26" s="1" customFormat="1" ht="33" hidden="1" customHeight="1">
      <c r="A451" s="73" t="s">
        <v>252</v>
      </c>
      <c r="B451" s="23">
        <v>43483</v>
      </c>
      <c r="C451" s="24">
        <v>288521</v>
      </c>
      <c r="D451" s="24">
        <v>220</v>
      </c>
      <c r="E451" s="25" t="s">
        <v>243</v>
      </c>
      <c r="F451" s="26" t="s">
        <v>259</v>
      </c>
      <c r="G451" s="23">
        <v>43545</v>
      </c>
      <c r="H451" s="75">
        <v>4.3</v>
      </c>
      <c r="I451" s="75" t="s">
        <v>26</v>
      </c>
      <c r="J451" s="216">
        <v>923</v>
      </c>
      <c r="K451" s="35">
        <v>1.47</v>
      </c>
      <c r="L451" s="36">
        <f t="shared" si="153"/>
        <v>1356.81</v>
      </c>
      <c r="M451" s="37">
        <v>1.27</v>
      </c>
      <c r="N451" s="35">
        <f t="shared" si="154"/>
        <v>1172.21</v>
      </c>
      <c r="O451" s="38">
        <f t="shared" si="155"/>
        <v>0.19999999999999996</v>
      </c>
      <c r="P451" s="39">
        <f t="shared" si="156"/>
        <v>184.59999999999997</v>
      </c>
      <c r="Q451" s="39"/>
      <c r="R451" s="35" t="s">
        <v>27</v>
      </c>
      <c r="S451" s="35">
        <f>0.04+0.02</f>
        <v>0.06</v>
      </c>
      <c r="T451" s="35">
        <f t="shared" si="157"/>
        <v>55.379999999999995</v>
      </c>
      <c r="U451" s="53"/>
      <c r="V451" s="47"/>
      <c r="W451" s="48"/>
      <c r="X451" s="48"/>
      <c r="Y451" s="48"/>
      <c r="Z451" s="48"/>
    </row>
    <row r="452" spans="1:26" s="1" customFormat="1" ht="33" hidden="1" customHeight="1">
      <c r="A452" s="73" t="s">
        <v>252</v>
      </c>
      <c r="B452" s="23">
        <v>43483</v>
      </c>
      <c r="C452" s="24">
        <v>288530</v>
      </c>
      <c r="D452" s="24">
        <v>220</v>
      </c>
      <c r="E452" s="25" t="s">
        <v>243</v>
      </c>
      <c r="F452" s="26" t="s">
        <v>259</v>
      </c>
      <c r="G452" s="23">
        <v>43545</v>
      </c>
      <c r="H452" s="75">
        <v>4.3</v>
      </c>
      <c r="I452" s="75" t="s">
        <v>26</v>
      </c>
      <c r="J452" s="216">
        <v>473</v>
      </c>
      <c r="K452" s="35">
        <v>1.47</v>
      </c>
      <c r="L452" s="36">
        <f t="shared" si="153"/>
        <v>695.31</v>
      </c>
      <c r="M452" s="37">
        <v>1.27</v>
      </c>
      <c r="N452" s="35">
        <f t="shared" si="154"/>
        <v>600.71</v>
      </c>
      <c r="O452" s="38">
        <f t="shared" si="155"/>
        <v>0.19999999999999996</v>
      </c>
      <c r="P452" s="39">
        <f t="shared" si="156"/>
        <v>94.59999999999998</v>
      </c>
      <c r="Q452" s="39"/>
      <c r="R452" s="35" t="s">
        <v>27</v>
      </c>
      <c r="S452" s="35">
        <f>0.04+0.02</f>
        <v>0.06</v>
      </c>
      <c r="T452" s="35">
        <f t="shared" si="157"/>
        <v>28.38</v>
      </c>
      <c r="U452" s="53"/>
      <c r="V452" s="47"/>
      <c r="W452" s="48"/>
      <c r="X452" s="48"/>
      <c r="Y452" s="48"/>
      <c r="Z452" s="48"/>
    </row>
    <row r="453" spans="1:26" s="1" customFormat="1" ht="33" hidden="1" customHeight="1">
      <c r="A453" s="73" t="s">
        <v>252</v>
      </c>
      <c r="B453" s="23">
        <v>43483</v>
      </c>
      <c r="C453" s="24">
        <v>288540</v>
      </c>
      <c r="D453" s="24">
        <v>221</v>
      </c>
      <c r="E453" s="25" t="s">
        <v>243</v>
      </c>
      <c r="F453" s="26" t="s">
        <v>260</v>
      </c>
      <c r="G453" s="23">
        <v>43545</v>
      </c>
      <c r="H453" s="75">
        <v>4.3</v>
      </c>
      <c r="I453" s="75" t="s">
        <v>26</v>
      </c>
      <c r="J453" s="216">
        <v>720</v>
      </c>
      <c r="K453" s="35">
        <v>1.3</v>
      </c>
      <c r="L453" s="36">
        <f t="shared" si="153"/>
        <v>936</v>
      </c>
      <c r="M453" s="37">
        <v>1.0900000000000001</v>
      </c>
      <c r="N453" s="35">
        <f t="shared" si="154"/>
        <v>784.80000000000007</v>
      </c>
      <c r="O453" s="38">
        <f t="shared" si="155"/>
        <v>0.20999999999999996</v>
      </c>
      <c r="P453" s="39">
        <f t="shared" si="156"/>
        <v>151.19999999999999</v>
      </c>
      <c r="Q453" s="39"/>
      <c r="R453" s="35" t="s">
        <v>27</v>
      </c>
      <c r="S453" s="35">
        <f t="shared" si="135"/>
        <v>0.05</v>
      </c>
      <c r="T453" s="35">
        <f t="shared" si="157"/>
        <v>36</v>
      </c>
      <c r="U453" s="53"/>
      <c r="V453" s="47"/>
      <c r="W453" s="48"/>
      <c r="X453" s="48"/>
      <c r="Y453" s="48"/>
      <c r="Z453" s="48"/>
    </row>
    <row r="454" spans="1:26" s="1" customFormat="1" ht="33" hidden="1" customHeight="1">
      <c r="A454" s="73" t="s">
        <v>252</v>
      </c>
      <c r="B454" s="23">
        <v>43483</v>
      </c>
      <c r="C454" s="24">
        <v>288559</v>
      </c>
      <c r="D454" s="24">
        <v>221</v>
      </c>
      <c r="E454" s="25" t="s">
        <v>243</v>
      </c>
      <c r="F454" s="26" t="s">
        <v>260</v>
      </c>
      <c r="G454" s="23">
        <v>43545</v>
      </c>
      <c r="H454" s="75">
        <v>4.3</v>
      </c>
      <c r="I454" s="75" t="s">
        <v>26</v>
      </c>
      <c r="J454" s="216">
        <v>456</v>
      </c>
      <c r="K454" s="35">
        <v>1.3</v>
      </c>
      <c r="L454" s="36">
        <f t="shared" si="153"/>
        <v>592.80000000000007</v>
      </c>
      <c r="M454" s="37">
        <v>1.0900000000000001</v>
      </c>
      <c r="N454" s="35">
        <f t="shared" si="154"/>
        <v>497.04</v>
      </c>
      <c r="O454" s="38">
        <f t="shared" si="155"/>
        <v>0.20999999999999996</v>
      </c>
      <c r="P454" s="39">
        <f t="shared" si="156"/>
        <v>95.759999999999991</v>
      </c>
      <c r="Q454" s="39"/>
      <c r="R454" s="35" t="s">
        <v>27</v>
      </c>
      <c r="S454" s="35">
        <f t="shared" si="135"/>
        <v>0.05</v>
      </c>
      <c r="T454" s="35">
        <f t="shared" si="157"/>
        <v>22.8</v>
      </c>
      <c r="U454" s="53"/>
      <c r="V454" s="47"/>
      <c r="W454" s="48"/>
      <c r="X454" s="48"/>
      <c r="Y454" s="48"/>
      <c r="Z454" s="48"/>
    </row>
    <row r="455" spans="1:26" s="1" customFormat="1" ht="33" hidden="1" customHeight="1">
      <c r="A455" s="73" t="s">
        <v>252</v>
      </c>
      <c r="B455" s="23">
        <v>43483</v>
      </c>
      <c r="C455" s="24">
        <v>288568</v>
      </c>
      <c r="D455" s="24">
        <v>221</v>
      </c>
      <c r="E455" s="25" t="s">
        <v>243</v>
      </c>
      <c r="F455" s="26" t="s">
        <v>260</v>
      </c>
      <c r="G455" s="23">
        <v>43545</v>
      </c>
      <c r="H455" s="75">
        <v>4.3</v>
      </c>
      <c r="I455" s="75" t="s">
        <v>26</v>
      </c>
      <c r="J455" s="216">
        <v>247</v>
      </c>
      <c r="K455" s="35">
        <v>1.3</v>
      </c>
      <c r="L455" s="36">
        <f t="shared" si="153"/>
        <v>321.10000000000002</v>
      </c>
      <c r="M455" s="37">
        <v>1.0900000000000001</v>
      </c>
      <c r="N455" s="35">
        <f t="shared" si="154"/>
        <v>269.23</v>
      </c>
      <c r="O455" s="38">
        <f t="shared" si="155"/>
        <v>0.20999999999999996</v>
      </c>
      <c r="P455" s="39">
        <f t="shared" si="156"/>
        <v>51.86999999999999</v>
      </c>
      <c r="Q455" s="39"/>
      <c r="R455" s="35" t="s">
        <v>27</v>
      </c>
      <c r="S455" s="35">
        <f t="shared" si="135"/>
        <v>0.05</v>
      </c>
      <c r="T455" s="35">
        <f t="shared" si="157"/>
        <v>12.350000000000001</v>
      </c>
      <c r="U455" s="53"/>
      <c r="V455" s="47"/>
      <c r="W455" s="48"/>
      <c r="X455" s="48"/>
      <c r="Y455" s="48"/>
      <c r="Z455" s="48"/>
    </row>
    <row r="456" spans="1:26" s="1" customFormat="1" ht="33" hidden="1" customHeight="1">
      <c r="A456" s="73" t="s">
        <v>252</v>
      </c>
      <c r="B456" s="23">
        <v>43483</v>
      </c>
      <c r="C456" s="24">
        <v>288604</v>
      </c>
      <c r="D456" s="24">
        <v>222</v>
      </c>
      <c r="E456" s="25" t="s">
        <v>243</v>
      </c>
      <c r="F456" s="26" t="s">
        <v>261</v>
      </c>
      <c r="G456" s="23">
        <v>43545</v>
      </c>
      <c r="H456" s="75">
        <v>4.3</v>
      </c>
      <c r="I456" s="75" t="s">
        <v>26</v>
      </c>
      <c r="J456" s="216">
        <v>1176</v>
      </c>
      <c r="K456" s="35">
        <v>1.54</v>
      </c>
      <c r="L456" s="36">
        <f t="shared" si="153"/>
        <v>1811.04</v>
      </c>
      <c r="M456" s="37">
        <v>1.35</v>
      </c>
      <c r="N456" s="35">
        <f t="shared" si="154"/>
        <v>1587.6000000000001</v>
      </c>
      <c r="O456" s="38">
        <f t="shared" si="155"/>
        <v>0.18999999999999995</v>
      </c>
      <c r="P456" s="39">
        <f t="shared" si="156"/>
        <v>223.43999999999994</v>
      </c>
      <c r="Q456" s="39"/>
      <c r="R456" s="35" t="s">
        <v>27</v>
      </c>
      <c r="S456" s="35">
        <f>0.04+0.02</f>
        <v>0.06</v>
      </c>
      <c r="T456" s="35">
        <f t="shared" si="157"/>
        <v>70.56</v>
      </c>
      <c r="U456" s="53"/>
      <c r="V456" s="47"/>
      <c r="W456" s="48"/>
      <c r="X456" s="48"/>
      <c r="Y456" s="48"/>
      <c r="Z456" s="48"/>
    </row>
    <row r="457" spans="1:26" s="1" customFormat="1" ht="33" hidden="1" customHeight="1">
      <c r="A457" s="73" t="s">
        <v>252</v>
      </c>
      <c r="B457" s="23">
        <v>43483</v>
      </c>
      <c r="C457" s="24">
        <v>288613</v>
      </c>
      <c r="D457" s="24">
        <v>222</v>
      </c>
      <c r="E457" s="25" t="s">
        <v>243</v>
      </c>
      <c r="F457" s="26" t="s">
        <v>261</v>
      </c>
      <c r="G457" s="23">
        <v>43545</v>
      </c>
      <c r="H457" s="75">
        <v>4.3</v>
      </c>
      <c r="I457" s="75" t="s">
        <v>26</v>
      </c>
      <c r="J457" s="216">
        <v>1456</v>
      </c>
      <c r="K457" s="35">
        <v>1.54</v>
      </c>
      <c r="L457" s="36">
        <f t="shared" si="153"/>
        <v>2242.2400000000002</v>
      </c>
      <c r="M457" s="37">
        <v>1.35</v>
      </c>
      <c r="N457" s="35">
        <f t="shared" si="154"/>
        <v>1965.6000000000001</v>
      </c>
      <c r="O457" s="38">
        <f t="shared" si="155"/>
        <v>0.18999999999999995</v>
      </c>
      <c r="P457" s="39">
        <f t="shared" si="156"/>
        <v>276.63999999999993</v>
      </c>
      <c r="Q457" s="39"/>
      <c r="R457" s="35" t="s">
        <v>27</v>
      </c>
      <c r="S457" s="35">
        <f>0.04+0.02</f>
        <v>0.06</v>
      </c>
      <c r="T457" s="35">
        <f t="shared" si="157"/>
        <v>87.36</v>
      </c>
      <c r="U457" s="53"/>
      <c r="V457" s="47"/>
      <c r="W457" s="48"/>
      <c r="X457" s="48"/>
      <c r="Y457" s="48"/>
      <c r="Z457" s="48"/>
    </row>
    <row r="458" spans="1:26" s="1" customFormat="1" ht="33" hidden="1" customHeight="1">
      <c r="A458" s="73" t="s">
        <v>252</v>
      </c>
      <c r="B458" s="23">
        <v>43483</v>
      </c>
      <c r="C458" s="24">
        <v>288622</v>
      </c>
      <c r="D458" s="24">
        <v>222</v>
      </c>
      <c r="E458" s="25" t="s">
        <v>243</v>
      </c>
      <c r="F458" s="26" t="s">
        <v>261</v>
      </c>
      <c r="G458" s="23">
        <v>43545</v>
      </c>
      <c r="H458" s="75">
        <v>4.3</v>
      </c>
      <c r="I458" s="75" t="s">
        <v>26</v>
      </c>
      <c r="J458" s="216">
        <v>691</v>
      </c>
      <c r="K458" s="35">
        <v>1.54</v>
      </c>
      <c r="L458" s="36">
        <f t="shared" si="153"/>
        <v>1064.1400000000001</v>
      </c>
      <c r="M458" s="37">
        <v>1.35</v>
      </c>
      <c r="N458" s="35">
        <f t="shared" si="154"/>
        <v>932.85</v>
      </c>
      <c r="O458" s="38">
        <f t="shared" si="155"/>
        <v>0.18999999999999995</v>
      </c>
      <c r="P458" s="39">
        <f t="shared" si="156"/>
        <v>131.28999999999996</v>
      </c>
      <c r="Q458" s="39"/>
      <c r="R458" s="35" t="s">
        <v>27</v>
      </c>
      <c r="S458" s="35">
        <f>0.04+0.02</f>
        <v>0.06</v>
      </c>
      <c r="T458" s="35">
        <f t="shared" si="157"/>
        <v>41.46</v>
      </c>
      <c r="U458" s="53"/>
      <c r="V458" s="47"/>
      <c r="W458" s="48"/>
      <c r="X458" s="48"/>
      <c r="Y458" s="48"/>
      <c r="Z458" s="48"/>
    </row>
    <row r="459" spans="1:26" s="1" customFormat="1" ht="33" hidden="1" customHeight="1">
      <c r="A459" s="73" t="s">
        <v>247</v>
      </c>
      <c r="B459" s="23">
        <v>43483</v>
      </c>
      <c r="C459" s="24">
        <v>288631</v>
      </c>
      <c r="D459" s="24">
        <v>223</v>
      </c>
      <c r="E459" s="25" t="s">
        <v>243</v>
      </c>
      <c r="F459" s="26" t="s">
        <v>262</v>
      </c>
      <c r="G459" s="23">
        <v>43535</v>
      </c>
      <c r="H459" s="75">
        <v>4.0999999999999996</v>
      </c>
      <c r="I459" s="75" t="s">
        <v>26</v>
      </c>
      <c r="J459" s="216">
        <v>2124</v>
      </c>
      <c r="K459" s="35">
        <v>1.38</v>
      </c>
      <c r="L459" s="36">
        <f t="shared" si="153"/>
        <v>2931.12</v>
      </c>
      <c r="M459" s="37">
        <v>1.2</v>
      </c>
      <c r="N459" s="35">
        <f t="shared" si="154"/>
        <v>2548.7999999999997</v>
      </c>
      <c r="O459" s="38">
        <f t="shared" si="155"/>
        <v>0.17999999999999994</v>
      </c>
      <c r="P459" s="39">
        <f t="shared" si="156"/>
        <v>382.31999999999988</v>
      </c>
      <c r="Q459" s="39"/>
      <c r="R459" s="35" t="s">
        <v>27</v>
      </c>
      <c r="S459" s="35">
        <f t="shared" si="135"/>
        <v>0.05</v>
      </c>
      <c r="T459" s="35">
        <f t="shared" si="157"/>
        <v>106.2</v>
      </c>
      <c r="U459" s="53"/>
      <c r="V459" s="47"/>
      <c r="W459" s="48"/>
      <c r="X459" s="48"/>
      <c r="Y459" s="48"/>
      <c r="Z459" s="48"/>
    </row>
    <row r="460" spans="1:26" s="1" customFormat="1" ht="33" hidden="1" customHeight="1">
      <c r="A460" s="73" t="s">
        <v>247</v>
      </c>
      <c r="B460" s="23">
        <v>43483</v>
      </c>
      <c r="C460" s="24">
        <v>288640</v>
      </c>
      <c r="D460" s="24">
        <v>223</v>
      </c>
      <c r="E460" s="25" t="s">
        <v>243</v>
      </c>
      <c r="F460" s="26" t="s">
        <v>262</v>
      </c>
      <c r="G460" s="23">
        <v>43535</v>
      </c>
      <c r="H460" s="75">
        <v>4.0999999999999996</v>
      </c>
      <c r="I460" s="24" t="s">
        <v>26</v>
      </c>
      <c r="J460" s="216">
        <v>891</v>
      </c>
      <c r="K460" s="35">
        <v>1.38</v>
      </c>
      <c r="L460" s="36">
        <f t="shared" si="153"/>
        <v>1229.58</v>
      </c>
      <c r="M460" s="37">
        <v>1.2</v>
      </c>
      <c r="N460" s="35">
        <f t="shared" si="154"/>
        <v>1069.2</v>
      </c>
      <c r="O460" s="38">
        <f t="shared" si="155"/>
        <v>0.17999999999999994</v>
      </c>
      <c r="P460" s="39">
        <f t="shared" si="156"/>
        <v>160.37999999999994</v>
      </c>
      <c r="Q460" s="39"/>
      <c r="R460" s="35" t="s">
        <v>27</v>
      </c>
      <c r="S460" s="35">
        <f t="shared" si="135"/>
        <v>0.05</v>
      </c>
      <c r="T460" s="35">
        <f t="shared" si="157"/>
        <v>44.550000000000004</v>
      </c>
      <c r="U460" s="53"/>
      <c r="V460" s="47"/>
      <c r="W460" s="48"/>
      <c r="X460" s="48"/>
      <c r="Y460" s="48"/>
      <c r="Z460" s="48"/>
    </row>
    <row r="461" spans="1:26" s="1" customFormat="1" ht="33" hidden="1" customHeight="1">
      <c r="A461" s="73" t="s">
        <v>247</v>
      </c>
      <c r="B461" s="23">
        <v>43483</v>
      </c>
      <c r="C461" s="24">
        <v>288650</v>
      </c>
      <c r="D461" s="24">
        <v>223</v>
      </c>
      <c r="E461" s="25" t="s">
        <v>243</v>
      </c>
      <c r="F461" s="26" t="s">
        <v>262</v>
      </c>
      <c r="G461" s="23">
        <v>43535</v>
      </c>
      <c r="H461" s="75">
        <v>4.0999999999999996</v>
      </c>
      <c r="I461" s="24" t="s">
        <v>26</v>
      </c>
      <c r="J461" s="216">
        <v>272</v>
      </c>
      <c r="K461" s="35">
        <v>1.38</v>
      </c>
      <c r="L461" s="36">
        <f t="shared" si="153"/>
        <v>375.35999999999996</v>
      </c>
      <c r="M461" s="37">
        <v>1.2</v>
      </c>
      <c r="N461" s="35">
        <f t="shared" si="154"/>
        <v>326.39999999999998</v>
      </c>
      <c r="O461" s="38">
        <f t="shared" si="155"/>
        <v>0.17999999999999994</v>
      </c>
      <c r="P461" s="39">
        <f t="shared" si="156"/>
        <v>48.95999999999998</v>
      </c>
      <c r="Q461" s="39"/>
      <c r="R461" s="35" t="s">
        <v>27</v>
      </c>
      <c r="S461" s="35">
        <f t="shared" si="135"/>
        <v>0.05</v>
      </c>
      <c r="T461" s="35">
        <f t="shared" si="157"/>
        <v>13.600000000000001</v>
      </c>
      <c r="U461" s="53"/>
      <c r="V461" s="47"/>
      <c r="W461" s="48"/>
      <c r="X461" s="48"/>
      <c r="Y461" s="48"/>
      <c r="Z461" s="48"/>
    </row>
    <row r="462" spans="1:26" s="1" customFormat="1" ht="33" hidden="1" customHeight="1">
      <c r="A462" s="73" t="s">
        <v>249</v>
      </c>
      <c r="B462" s="23">
        <v>43483</v>
      </c>
      <c r="C462" s="24">
        <v>288669</v>
      </c>
      <c r="D462" s="24">
        <v>224</v>
      </c>
      <c r="E462" s="25" t="s">
        <v>243</v>
      </c>
      <c r="F462" s="26" t="s">
        <v>263</v>
      </c>
      <c r="G462" s="23">
        <v>43535</v>
      </c>
      <c r="H462" s="75">
        <v>4.0999999999999996</v>
      </c>
      <c r="I462" s="24" t="s">
        <v>26</v>
      </c>
      <c r="J462" s="216">
        <v>539</v>
      </c>
      <c r="K462" s="35">
        <v>1.38</v>
      </c>
      <c r="L462" s="36">
        <f t="shared" si="153"/>
        <v>743.81999999999994</v>
      </c>
      <c r="M462" s="37">
        <v>1.21</v>
      </c>
      <c r="N462" s="35">
        <f t="shared" si="154"/>
        <v>652.18999999999994</v>
      </c>
      <c r="O462" s="38">
        <f t="shared" si="155"/>
        <v>0.16999999999999993</v>
      </c>
      <c r="P462" s="39">
        <f t="shared" si="156"/>
        <v>91.629999999999967</v>
      </c>
      <c r="Q462" s="39"/>
      <c r="R462" s="35" t="s">
        <v>27</v>
      </c>
      <c r="S462" s="35">
        <f t="shared" si="135"/>
        <v>0.05</v>
      </c>
      <c r="T462" s="35">
        <f t="shared" si="157"/>
        <v>26.950000000000003</v>
      </c>
      <c r="U462" s="53"/>
      <c r="V462" s="47"/>
      <c r="W462" s="48"/>
      <c r="X462" s="48"/>
      <c r="Y462" s="48"/>
      <c r="Z462" s="48"/>
    </row>
    <row r="463" spans="1:26" s="1" customFormat="1" ht="33" hidden="1" customHeight="1">
      <c r="A463" s="73" t="s">
        <v>249</v>
      </c>
      <c r="B463" s="23">
        <v>43483</v>
      </c>
      <c r="C463" s="24">
        <v>288678</v>
      </c>
      <c r="D463" s="24">
        <v>224</v>
      </c>
      <c r="E463" s="25" t="s">
        <v>243</v>
      </c>
      <c r="F463" s="26" t="s">
        <v>263</v>
      </c>
      <c r="G463" s="23">
        <v>43535</v>
      </c>
      <c r="H463" s="75">
        <v>4.0999999999999996</v>
      </c>
      <c r="I463" s="24" t="s">
        <v>26</v>
      </c>
      <c r="J463" s="216">
        <v>826</v>
      </c>
      <c r="K463" s="35">
        <v>1.38</v>
      </c>
      <c r="L463" s="36">
        <f t="shared" si="153"/>
        <v>1139.8799999999999</v>
      </c>
      <c r="M463" s="37">
        <v>1.21</v>
      </c>
      <c r="N463" s="35">
        <f t="shared" si="154"/>
        <v>999.45999999999992</v>
      </c>
      <c r="O463" s="38">
        <f t="shared" si="155"/>
        <v>0.16999999999999993</v>
      </c>
      <c r="P463" s="39">
        <f t="shared" si="156"/>
        <v>140.41999999999993</v>
      </c>
      <c r="Q463" s="39"/>
      <c r="R463" s="35" t="s">
        <v>27</v>
      </c>
      <c r="S463" s="35">
        <f t="shared" si="135"/>
        <v>0.05</v>
      </c>
      <c r="T463" s="35">
        <f t="shared" si="157"/>
        <v>41.300000000000004</v>
      </c>
      <c r="U463" s="53"/>
      <c r="V463" s="47"/>
      <c r="W463" s="48"/>
      <c r="X463" s="48"/>
      <c r="Y463" s="48"/>
      <c r="Z463" s="48"/>
    </row>
    <row r="464" spans="1:26" s="1" customFormat="1" ht="33" hidden="1" customHeight="1">
      <c r="A464" s="73" t="s">
        <v>249</v>
      </c>
      <c r="B464" s="23">
        <v>43483</v>
      </c>
      <c r="C464" s="24">
        <v>288687</v>
      </c>
      <c r="D464" s="24">
        <v>224</v>
      </c>
      <c r="E464" s="25" t="s">
        <v>243</v>
      </c>
      <c r="F464" s="26" t="s">
        <v>263</v>
      </c>
      <c r="G464" s="23">
        <v>43535</v>
      </c>
      <c r="H464" s="75">
        <v>4.0999999999999996</v>
      </c>
      <c r="I464" s="24" t="s">
        <v>26</v>
      </c>
      <c r="J464" s="216">
        <v>236</v>
      </c>
      <c r="K464" s="35">
        <v>1.38</v>
      </c>
      <c r="L464" s="36">
        <f t="shared" si="153"/>
        <v>325.67999999999995</v>
      </c>
      <c r="M464" s="37">
        <v>1.21</v>
      </c>
      <c r="N464" s="35">
        <f t="shared" si="154"/>
        <v>285.56</v>
      </c>
      <c r="O464" s="38">
        <f t="shared" si="155"/>
        <v>0.16999999999999993</v>
      </c>
      <c r="P464" s="39">
        <f t="shared" si="156"/>
        <v>40.119999999999983</v>
      </c>
      <c r="Q464" s="39"/>
      <c r="R464" s="35" t="s">
        <v>27</v>
      </c>
      <c r="S464" s="35">
        <f t="shared" si="135"/>
        <v>0.05</v>
      </c>
      <c r="T464" s="35">
        <f t="shared" si="157"/>
        <v>11.8</v>
      </c>
      <c r="U464" s="53"/>
      <c r="V464" s="47"/>
      <c r="W464" s="48"/>
      <c r="X464" s="48"/>
      <c r="Y464" s="48"/>
      <c r="Z464" s="48"/>
    </row>
    <row r="465" spans="1:26" s="1" customFormat="1" ht="33" hidden="1" customHeight="1">
      <c r="A465" s="73"/>
      <c r="B465" s="23">
        <v>43483</v>
      </c>
      <c r="C465" s="24">
        <v>288696</v>
      </c>
      <c r="D465" s="24">
        <v>225</v>
      </c>
      <c r="E465" s="25" t="s">
        <v>243</v>
      </c>
      <c r="F465" s="26" t="s">
        <v>264</v>
      </c>
      <c r="G465" s="23">
        <v>43535</v>
      </c>
      <c r="H465" s="75"/>
      <c r="I465" s="24" t="s">
        <v>26</v>
      </c>
      <c r="J465" s="216">
        <v>576</v>
      </c>
      <c r="K465" s="35">
        <v>1.56</v>
      </c>
      <c r="L465" s="36">
        <f t="shared" si="153"/>
        <v>898.56000000000006</v>
      </c>
      <c r="M465" s="37">
        <v>1.1200000000000001</v>
      </c>
      <c r="N465" s="35">
        <f t="shared" si="154"/>
        <v>645.12000000000012</v>
      </c>
      <c r="O465" s="38">
        <f t="shared" si="155"/>
        <v>0.43999999999999995</v>
      </c>
      <c r="P465" s="39">
        <f t="shared" si="156"/>
        <v>253.43999999999997</v>
      </c>
      <c r="Q465" s="39"/>
      <c r="R465" s="35" t="s">
        <v>27</v>
      </c>
      <c r="S465" s="35">
        <v>0.1</v>
      </c>
      <c r="T465" s="35">
        <f t="shared" si="157"/>
        <v>57.6</v>
      </c>
      <c r="U465" s="53"/>
      <c r="V465" s="47"/>
      <c r="W465" s="48"/>
      <c r="X465" s="48"/>
      <c r="Y465" s="48"/>
      <c r="Z465" s="48"/>
    </row>
    <row r="466" spans="1:26" s="1" customFormat="1" ht="33" hidden="1" customHeight="1">
      <c r="A466" s="22"/>
      <c r="B466" s="23">
        <v>43483</v>
      </c>
      <c r="C466" s="24">
        <v>288705</v>
      </c>
      <c r="D466" s="24">
        <v>225</v>
      </c>
      <c r="E466" s="25" t="s">
        <v>243</v>
      </c>
      <c r="F466" s="26" t="s">
        <v>264</v>
      </c>
      <c r="G466" s="23">
        <v>43535</v>
      </c>
      <c r="H466" s="75"/>
      <c r="I466" s="24" t="s">
        <v>26</v>
      </c>
      <c r="J466" s="216">
        <v>378</v>
      </c>
      <c r="K466" s="35">
        <v>1.56</v>
      </c>
      <c r="L466" s="36">
        <f t="shared" si="153"/>
        <v>589.68000000000006</v>
      </c>
      <c r="M466" s="37">
        <v>1.1200000000000001</v>
      </c>
      <c r="N466" s="35">
        <f t="shared" si="154"/>
        <v>423.36</v>
      </c>
      <c r="O466" s="38">
        <f t="shared" si="155"/>
        <v>0.43999999999999995</v>
      </c>
      <c r="P466" s="39">
        <f t="shared" si="156"/>
        <v>166.32</v>
      </c>
      <c r="Q466" s="39"/>
      <c r="R466" s="35" t="s">
        <v>27</v>
      </c>
      <c r="S466" s="35">
        <v>0.1</v>
      </c>
      <c r="T466" s="35">
        <f t="shared" si="157"/>
        <v>37.800000000000004</v>
      </c>
      <c r="U466" s="53"/>
      <c r="V466" s="47"/>
      <c r="W466" s="48"/>
      <c r="X466" s="48"/>
      <c r="Y466" s="48"/>
      <c r="Z466" s="48"/>
    </row>
    <row r="467" spans="1:26" s="1" customFormat="1" ht="33" hidden="1" customHeight="1">
      <c r="A467" s="22"/>
      <c r="B467" s="23">
        <v>43483</v>
      </c>
      <c r="C467" s="24">
        <v>288714</v>
      </c>
      <c r="D467" s="24">
        <v>225</v>
      </c>
      <c r="E467" s="25" t="s">
        <v>243</v>
      </c>
      <c r="F467" s="26" t="s">
        <v>264</v>
      </c>
      <c r="G467" s="23">
        <v>43535</v>
      </c>
      <c r="H467" s="75"/>
      <c r="I467" s="24" t="s">
        <v>26</v>
      </c>
      <c r="J467" s="216">
        <v>623</v>
      </c>
      <c r="K467" s="35">
        <v>1.56</v>
      </c>
      <c r="L467" s="36">
        <f t="shared" si="153"/>
        <v>971.88</v>
      </c>
      <c r="M467" s="37">
        <v>1.1200000000000001</v>
      </c>
      <c r="N467" s="35">
        <f t="shared" si="154"/>
        <v>697.7600000000001</v>
      </c>
      <c r="O467" s="38">
        <f t="shared" si="155"/>
        <v>0.43999999999999995</v>
      </c>
      <c r="P467" s="39">
        <f t="shared" si="156"/>
        <v>274.11999999999995</v>
      </c>
      <c r="Q467" s="39"/>
      <c r="R467" s="35" t="s">
        <v>27</v>
      </c>
      <c r="S467" s="35">
        <v>0.1</v>
      </c>
      <c r="T467" s="35">
        <f t="shared" si="157"/>
        <v>62.300000000000004</v>
      </c>
      <c r="U467" s="53"/>
      <c r="V467" s="47"/>
      <c r="W467" s="48"/>
      <c r="X467" s="48"/>
      <c r="Y467" s="48"/>
      <c r="Z467" s="48"/>
    </row>
    <row r="468" spans="1:26" s="1" customFormat="1" ht="33" hidden="1" customHeight="1">
      <c r="A468" s="22"/>
      <c r="B468" s="23">
        <v>43483</v>
      </c>
      <c r="C468" s="24">
        <v>288723</v>
      </c>
      <c r="D468" s="24">
        <v>226</v>
      </c>
      <c r="E468" s="25" t="s">
        <v>243</v>
      </c>
      <c r="F468" s="26" t="s">
        <v>265</v>
      </c>
      <c r="G468" s="23">
        <v>43535</v>
      </c>
      <c r="H468" s="75"/>
      <c r="I468" s="24" t="s">
        <v>26</v>
      </c>
      <c r="J468" s="216">
        <v>784</v>
      </c>
      <c r="K468" s="35">
        <v>1.81</v>
      </c>
      <c r="L468" s="36">
        <f t="shared" si="153"/>
        <v>1419.04</v>
      </c>
      <c r="M468" s="37">
        <v>1.37</v>
      </c>
      <c r="N468" s="35">
        <f t="shared" si="154"/>
        <v>1074.0800000000002</v>
      </c>
      <c r="O468" s="38">
        <f t="shared" si="155"/>
        <v>0.43999999999999995</v>
      </c>
      <c r="P468" s="39">
        <f t="shared" si="156"/>
        <v>344.96</v>
      </c>
      <c r="Q468" s="39"/>
      <c r="R468" s="35" t="s">
        <v>27</v>
      </c>
      <c r="S468" s="35">
        <v>0.1</v>
      </c>
      <c r="T468" s="35">
        <f t="shared" si="157"/>
        <v>78.400000000000006</v>
      </c>
      <c r="U468" s="53"/>
      <c r="V468" s="47"/>
      <c r="W468" s="48"/>
      <c r="X468" s="48"/>
      <c r="Y468" s="48"/>
      <c r="Z468" s="48"/>
    </row>
    <row r="469" spans="1:26" s="1" customFormat="1" ht="33" hidden="1" customHeight="1">
      <c r="A469" s="22"/>
      <c r="B469" s="23">
        <v>43483</v>
      </c>
      <c r="C469" s="24">
        <v>288732</v>
      </c>
      <c r="D469" s="24">
        <v>226</v>
      </c>
      <c r="E469" s="25" t="s">
        <v>243</v>
      </c>
      <c r="F469" s="26" t="s">
        <v>265</v>
      </c>
      <c r="G469" s="23">
        <v>43535</v>
      </c>
      <c r="H469" s="75"/>
      <c r="I469" s="24" t="s">
        <v>26</v>
      </c>
      <c r="J469" s="216">
        <v>962</v>
      </c>
      <c r="K469" s="35">
        <v>1.81</v>
      </c>
      <c r="L469" s="36">
        <f t="shared" si="153"/>
        <v>1741.22</v>
      </c>
      <c r="M469" s="37">
        <v>1.37</v>
      </c>
      <c r="N469" s="35">
        <f t="shared" si="154"/>
        <v>1317.94</v>
      </c>
      <c r="O469" s="38">
        <f t="shared" si="155"/>
        <v>0.43999999999999995</v>
      </c>
      <c r="P469" s="39">
        <f t="shared" si="156"/>
        <v>423.28</v>
      </c>
      <c r="Q469" s="39"/>
      <c r="R469" s="35" t="s">
        <v>27</v>
      </c>
      <c r="S469" s="35">
        <v>0.1</v>
      </c>
      <c r="T469" s="35">
        <f t="shared" si="157"/>
        <v>96.2</v>
      </c>
      <c r="U469" s="53"/>
      <c r="V469" s="47"/>
      <c r="W469" s="48"/>
      <c r="X469" s="48"/>
      <c r="Y469" s="48"/>
      <c r="Z469" s="48"/>
    </row>
    <row r="470" spans="1:26" s="1" customFormat="1" ht="33" hidden="1" customHeight="1">
      <c r="A470" s="22"/>
      <c r="B470" s="23">
        <v>43483</v>
      </c>
      <c r="C470" s="24">
        <v>288741</v>
      </c>
      <c r="D470" s="24">
        <v>226</v>
      </c>
      <c r="E470" s="25" t="s">
        <v>243</v>
      </c>
      <c r="F470" s="26" t="s">
        <v>265</v>
      </c>
      <c r="G470" s="23">
        <v>43535</v>
      </c>
      <c r="H470" s="75"/>
      <c r="I470" s="24" t="s">
        <v>26</v>
      </c>
      <c r="J470" s="216">
        <v>165</v>
      </c>
      <c r="K470" s="35">
        <v>1.81</v>
      </c>
      <c r="L470" s="36">
        <f t="shared" si="153"/>
        <v>298.65000000000003</v>
      </c>
      <c r="M470" s="37">
        <v>1.37</v>
      </c>
      <c r="N470" s="35">
        <f t="shared" si="154"/>
        <v>226.05</v>
      </c>
      <c r="O470" s="38">
        <f t="shared" si="155"/>
        <v>0.43999999999999995</v>
      </c>
      <c r="P470" s="39">
        <f t="shared" si="156"/>
        <v>72.599999999999994</v>
      </c>
      <c r="Q470" s="39"/>
      <c r="R470" s="35" t="s">
        <v>27</v>
      </c>
      <c r="S470" s="35">
        <v>0.1</v>
      </c>
      <c r="T470" s="35">
        <f t="shared" si="157"/>
        <v>16.5</v>
      </c>
      <c r="U470" s="53"/>
      <c r="V470" s="47"/>
      <c r="W470" s="48"/>
      <c r="X470" s="48"/>
      <c r="Y470" s="48"/>
      <c r="Z470" s="48"/>
    </row>
    <row r="471" spans="1:26" s="1" customFormat="1" ht="33" hidden="1" customHeight="1">
      <c r="A471" s="22"/>
      <c r="B471" s="23">
        <v>43483</v>
      </c>
      <c r="C471" s="24">
        <v>288750</v>
      </c>
      <c r="D471" s="24">
        <v>227</v>
      </c>
      <c r="E471" s="25" t="s">
        <v>243</v>
      </c>
      <c r="F471" s="26" t="s">
        <v>266</v>
      </c>
      <c r="G471" s="23">
        <v>43535</v>
      </c>
      <c r="H471" s="75"/>
      <c r="I471" s="24" t="s">
        <v>26</v>
      </c>
      <c r="J471" s="216">
        <v>784</v>
      </c>
      <c r="K471" s="35">
        <v>1.81</v>
      </c>
      <c r="L471" s="36">
        <f t="shared" si="153"/>
        <v>1419.04</v>
      </c>
      <c r="M471" s="37">
        <v>1.37</v>
      </c>
      <c r="N471" s="35">
        <f t="shared" si="154"/>
        <v>1074.0800000000002</v>
      </c>
      <c r="O471" s="38">
        <f t="shared" si="155"/>
        <v>0.43999999999999995</v>
      </c>
      <c r="P471" s="39">
        <f t="shared" si="156"/>
        <v>344.96</v>
      </c>
      <c r="Q471" s="39"/>
      <c r="R471" s="35" t="s">
        <v>27</v>
      </c>
      <c r="S471" s="35">
        <v>0.1</v>
      </c>
      <c r="T471" s="35">
        <f t="shared" si="157"/>
        <v>78.400000000000006</v>
      </c>
      <c r="U471" s="53"/>
      <c r="V471" s="47"/>
      <c r="W471" s="48"/>
      <c r="X471" s="48"/>
      <c r="Y471" s="48"/>
      <c r="Z471" s="48"/>
    </row>
    <row r="472" spans="1:26" s="1" customFormat="1" ht="33" hidden="1" customHeight="1">
      <c r="A472" s="22"/>
      <c r="B472" s="23">
        <v>43483</v>
      </c>
      <c r="C472" s="24">
        <v>288760</v>
      </c>
      <c r="D472" s="24">
        <v>227</v>
      </c>
      <c r="E472" s="25" t="s">
        <v>243</v>
      </c>
      <c r="F472" s="26" t="s">
        <v>266</v>
      </c>
      <c r="G472" s="23">
        <v>43535</v>
      </c>
      <c r="H472" s="75"/>
      <c r="I472" s="24" t="s">
        <v>26</v>
      </c>
      <c r="J472" s="216">
        <v>962</v>
      </c>
      <c r="K472" s="35">
        <v>1.81</v>
      </c>
      <c r="L472" s="36">
        <f t="shared" si="153"/>
        <v>1741.22</v>
      </c>
      <c r="M472" s="37">
        <v>1.37</v>
      </c>
      <c r="N472" s="35">
        <f t="shared" si="154"/>
        <v>1317.94</v>
      </c>
      <c r="O472" s="38">
        <f t="shared" si="155"/>
        <v>0.43999999999999995</v>
      </c>
      <c r="P472" s="39">
        <f t="shared" si="156"/>
        <v>423.28</v>
      </c>
      <c r="Q472" s="39"/>
      <c r="R472" s="35" t="s">
        <v>27</v>
      </c>
      <c r="S472" s="35">
        <v>0.1</v>
      </c>
      <c r="T472" s="35">
        <f t="shared" si="157"/>
        <v>96.2</v>
      </c>
      <c r="U472" s="53"/>
      <c r="V472" s="47"/>
      <c r="W472" s="48"/>
      <c r="X472" s="48"/>
      <c r="Y472" s="48"/>
      <c r="Z472" s="48"/>
    </row>
    <row r="473" spans="1:26" s="1" customFormat="1" ht="33" hidden="1" customHeight="1">
      <c r="A473" s="22"/>
      <c r="B473" s="23">
        <v>43483</v>
      </c>
      <c r="C473" s="24">
        <v>288779</v>
      </c>
      <c r="D473" s="24">
        <v>227</v>
      </c>
      <c r="E473" s="25" t="s">
        <v>243</v>
      </c>
      <c r="F473" s="26" t="s">
        <v>266</v>
      </c>
      <c r="G473" s="23">
        <v>43535</v>
      </c>
      <c r="H473" s="75"/>
      <c r="I473" s="24" t="s">
        <v>26</v>
      </c>
      <c r="J473" s="216">
        <v>213</v>
      </c>
      <c r="K473" s="35">
        <v>1.81</v>
      </c>
      <c r="L473" s="36">
        <f t="shared" si="153"/>
        <v>385.53000000000003</v>
      </c>
      <c r="M473" s="37">
        <v>1.37</v>
      </c>
      <c r="N473" s="35">
        <f t="shared" si="154"/>
        <v>291.81</v>
      </c>
      <c r="O473" s="38">
        <f t="shared" si="155"/>
        <v>0.43999999999999995</v>
      </c>
      <c r="P473" s="39">
        <f t="shared" si="156"/>
        <v>93.719999999999985</v>
      </c>
      <c r="Q473" s="39"/>
      <c r="R473" s="35" t="s">
        <v>27</v>
      </c>
      <c r="S473" s="35">
        <v>0.1</v>
      </c>
      <c r="T473" s="35">
        <f t="shared" si="157"/>
        <v>21.3</v>
      </c>
      <c r="U473" s="53"/>
      <c r="V473" s="47"/>
      <c r="W473" s="48"/>
      <c r="X473" s="48"/>
      <c r="Y473" s="48"/>
      <c r="Z473" s="48"/>
    </row>
    <row r="474" spans="1:26" s="1" customFormat="1" ht="33" hidden="1" customHeight="1">
      <c r="A474" s="22"/>
      <c r="B474" s="23">
        <v>43483</v>
      </c>
      <c r="C474" s="24">
        <v>288788</v>
      </c>
      <c r="D474" s="24">
        <v>228</v>
      </c>
      <c r="E474" s="25" t="s">
        <v>243</v>
      </c>
      <c r="F474" s="26" t="s">
        <v>267</v>
      </c>
      <c r="G474" s="23">
        <v>43535</v>
      </c>
      <c r="H474" s="75"/>
      <c r="I474" s="24" t="s">
        <v>26</v>
      </c>
      <c r="J474" s="216">
        <v>441</v>
      </c>
      <c r="K474" s="35">
        <v>1.81</v>
      </c>
      <c r="L474" s="36">
        <f t="shared" si="153"/>
        <v>798.21</v>
      </c>
      <c r="M474" s="37">
        <v>1.37</v>
      </c>
      <c r="N474" s="35">
        <f t="shared" si="154"/>
        <v>604.17000000000007</v>
      </c>
      <c r="O474" s="38">
        <f t="shared" si="155"/>
        <v>0.43999999999999995</v>
      </c>
      <c r="P474" s="39">
        <f t="shared" si="156"/>
        <v>194.03999999999996</v>
      </c>
      <c r="Q474" s="39"/>
      <c r="R474" s="35" t="s">
        <v>27</v>
      </c>
      <c r="S474" s="35">
        <v>0.1</v>
      </c>
      <c r="T474" s="35">
        <f t="shared" si="157"/>
        <v>44.1</v>
      </c>
      <c r="U474" s="53"/>
      <c r="V474" s="47"/>
      <c r="W474" s="48"/>
      <c r="X474" s="48"/>
      <c r="Y474" s="48"/>
      <c r="Z474" s="48"/>
    </row>
    <row r="475" spans="1:26" s="1" customFormat="1" ht="33" hidden="1" customHeight="1">
      <c r="A475" s="22"/>
      <c r="B475" s="23">
        <v>43483</v>
      </c>
      <c r="C475" s="24">
        <v>288797</v>
      </c>
      <c r="D475" s="24">
        <v>228</v>
      </c>
      <c r="E475" s="25" t="s">
        <v>243</v>
      </c>
      <c r="F475" s="26" t="s">
        <v>267</v>
      </c>
      <c r="G475" s="23">
        <v>43535</v>
      </c>
      <c r="H475" s="75"/>
      <c r="I475" s="24" t="s">
        <v>26</v>
      </c>
      <c r="J475" s="216">
        <v>495</v>
      </c>
      <c r="K475" s="35">
        <v>1.81</v>
      </c>
      <c r="L475" s="36">
        <f t="shared" si="153"/>
        <v>895.95</v>
      </c>
      <c r="M475" s="37">
        <v>1.37</v>
      </c>
      <c r="N475" s="35">
        <f t="shared" si="154"/>
        <v>678.15000000000009</v>
      </c>
      <c r="O475" s="103">
        <f t="shared" si="155"/>
        <v>0.43999999999999995</v>
      </c>
      <c r="P475" s="39">
        <f t="shared" si="156"/>
        <v>217.79999999999998</v>
      </c>
      <c r="Q475" s="39"/>
      <c r="R475" s="35" t="s">
        <v>27</v>
      </c>
      <c r="S475" s="35">
        <v>0.1</v>
      </c>
      <c r="T475" s="35">
        <f t="shared" si="157"/>
        <v>49.5</v>
      </c>
      <c r="U475" s="53"/>
      <c r="V475" s="47"/>
      <c r="W475" s="48"/>
      <c r="X475" s="48"/>
      <c r="Y475" s="48"/>
      <c r="Z475" s="48"/>
    </row>
    <row r="476" spans="1:26" s="1" customFormat="1" ht="33" hidden="1" customHeight="1">
      <c r="A476" s="22"/>
      <c r="B476" s="23">
        <v>43483</v>
      </c>
      <c r="C476" s="24">
        <v>288806</v>
      </c>
      <c r="D476" s="24">
        <v>228</v>
      </c>
      <c r="E476" s="25" t="s">
        <v>243</v>
      </c>
      <c r="F476" s="26" t="s">
        <v>267</v>
      </c>
      <c r="G476" s="23">
        <v>43535</v>
      </c>
      <c r="H476" s="75"/>
      <c r="I476" s="24" t="s">
        <v>26</v>
      </c>
      <c r="J476" s="216">
        <v>124</v>
      </c>
      <c r="K476" s="35">
        <v>1.81</v>
      </c>
      <c r="L476" s="36">
        <f t="shared" si="153"/>
        <v>224.44</v>
      </c>
      <c r="M476" s="37">
        <v>1.37</v>
      </c>
      <c r="N476" s="35">
        <f t="shared" si="154"/>
        <v>169.88000000000002</v>
      </c>
      <c r="O476" s="103">
        <f t="shared" si="155"/>
        <v>0.43999999999999995</v>
      </c>
      <c r="P476" s="39">
        <f t="shared" si="156"/>
        <v>54.559999999999995</v>
      </c>
      <c r="Q476" s="39"/>
      <c r="R476" s="35" t="s">
        <v>27</v>
      </c>
      <c r="S476" s="35">
        <v>0.1</v>
      </c>
      <c r="T476" s="35">
        <f t="shared" si="157"/>
        <v>12.4</v>
      </c>
      <c r="U476" s="53"/>
      <c r="V476" s="47"/>
      <c r="W476" s="48"/>
      <c r="X476" s="48"/>
      <c r="Y476" s="48"/>
      <c r="Z476" s="48"/>
    </row>
    <row r="477" spans="1:26" s="1" customFormat="1" ht="33" hidden="1" customHeight="1">
      <c r="A477" s="73" t="s">
        <v>268</v>
      </c>
      <c r="B477" s="23">
        <v>43480</v>
      </c>
      <c r="C477" s="24">
        <v>287926</v>
      </c>
      <c r="D477" s="27" t="s">
        <v>242</v>
      </c>
      <c r="E477" s="25" t="s">
        <v>243</v>
      </c>
      <c r="F477" s="26" t="s">
        <v>246</v>
      </c>
      <c r="G477" s="74">
        <v>43570</v>
      </c>
      <c r="H477" s="122">
        <v>43591</v>
      </c>
      <c r="I477" s="24" t="s">
        <v>26</v>
      </c>
      <c r="J477" s="216">
        <v>2579</v>
      </c>
      <c r="K477" s="35">
        <v>1.3</v>
      </c>
      <c r="L477" s="36">
        <f t="shared" si="153"/>
        <v>3352.7000000000003</v>
      </c>
      <c r="M477" s="37">
        <v>1.1299999999999999</v>
      </c>
      <c r="N477" s="35">
        <f t="shared" si="154"/>
        <v>2914.2699999999995</v>
      </c>
      <c r="O477" s="103">
        <f t="shared" si="155"/>
        <v>0.17000000000000015</v>
      </c>
      <c r="P477" s="39">
        <f t="shared" si="156"/>
        <v>438.4300000000004</v>
      </c>
      <c r="Q477" s="39"/>
      <c r="R477" s="35" t="s">
        <v>27</v>
      </c>
      <c r="S477" s="35">
        <f t="shared" si="135"/>
        <v>0.05</v>
      </c>
      <c r="T477" s="35">
        <f t="shared" ref="T477" si="169">+S477*J477</f>
        <v>128.95000000000002</v>
      </c>
      <c r="U477" s="53"/>
      <c r="V477" s="47"/>
      <c r="W477" s="48"/>
      <c r="X477" s="48"/>
      <c r="Y477" s="48"/>
      <c r="Z477" s="48"/>
    </row>
    <row r="478" spans="1:26" s="1" customFormat="1" ht="33" hidden="1" customHeight="1">
      <c r="A478" s="73" t="s">
        <v>268</v>
      </c>
      <c r="B478" s="23">
        <v>43480</v>
      </c>
      <c r="C478" s="24">
        <v>287944</v>
      </c>
      <c r="D478" s="27" t="s">
        <v>244</v>
      </c>
      <c r="E478" s="25" t="s">
        <v>243</v>
      </c>
      <c r="F478" s="26" t="s">
        <v>108</v>
      </c>
      <c r="G478" s="74">
        <v>43570</v>
      </c>
      <c r="H478" s="122">
        <v>43591</v>
      </c>
      <c r="I478" s="24" t="s">
        <v>26</v>
      </c>
      <c r="J478" s="216">
        <v>2471</v>
      </c>
      <c r="K478" s="35">
        <v>1.3</v>
      </c>
      <c r="L478" s="36">
        <f t="shared" si="153"/>
        <v>3212.3</v>
      </c>
      <c r="M478" s="37">
        <v>1.1299999999999999</v>
      </c>
      <c r="N478" s="35">
        <f t="shared" si="154"/>
        <v>2792.2299999999996</v>
      </c>
      <c r="O478" s="103">
        <f t="shared" si="155"/>
        <v>0.17000000000000015</v>
      </c>
      <c r="P478" s="39">
        <f t="shared" si="156"/>
        <v>420.07000000000039</v>
      </c>
      <c r="Q478" s="39"/>
      <c r="R478" s="35" t="s">
        <v>27</v>
      </c>
      <c r="S478" s="35">
        <f t="shared" si="135"/>
        <v>0.05</v>
      </c>
      <c r="T478" s="35">
        <f t="shared" ref="T478" si="170">+S478*J478</f>
        <v>123.55000000000001</v>
      </c>
      <c r="U478" s="53"/>
      <c r="V478" s="47"/>
      <c r="W478" s="48"/>
      <c r="X478" s="48"/>
      <c r="Y478" s="48"/>
      <c r="Z478" s="48"/>
    </row>
    <row r="479" spans="1:26" s="1" customFormat="1" ht="33" hidden="1" customHeight="1">
      <c r="A479" s="73" t="s">
        <v>269</v>
      </c>
      <c r="B479" s="23">
        <v>43480</v>
      </c>
      <c r="C479" s="24">
        <v>287962</v>
      </c>
      <c r="D479" s="27" t="s">
        <v>245</v>
      </c>
      <c r="E479" s="25" t="s">
        <v>243</v>
      </c>
      <c r="F479" s="26" t="s">
        <v>25</v>
      </c>
      <c r="G479" s="74">
        <v>43570</v>
      </c>
      <c r="H479" s="122">
        <v>43591</v>
      </c>
      <c r="I479" s="24" t="s">
        <v>26</v>
      </c>
      <c r="J479" s="216">
        <v>3450</v>
      </c>
      <c r="K479" s="35">
        <v>1.39</v>
      </c>
      <c r="L479" s="36">
        <f t="shared" si="153"/>
        <v>4795.5</v>
      </c>
      <c r="M479" s="37">
        <v>1.22</v>
      </c>
      <c r="N479" s="35">
        <f t="shared" si="154"/>
        <v>4209</v>
      </c>
      <c r="O479" s="103">
        <f t="shared" si="155"/>
        <v>0.16999999999999993</v>
      </c>
      <c r="P479" s="39">
        <f t="shared" si="156"/>
        <v>586.49999999999977</v>
      </c>
      <c r="Q479" s="39"/>
      <c r="R479" s="35" t="s">
        <v>27</v>
      </c>
      <c r="S479" s="35">
        <f t="shared" si="135"/>
        <v>0.05</v>
      </c>
      <c r="T479" s="35">
        <f t="shared" ref="T479" si="171">+S479*J479</f>
        <v>172.5</v>
      </c>
      <c r="U479" s="53"/>
      <c r="V479" s="47"/>
      <c r="W479" s="48"/>
      <c r="X479" s="48"/>
      <c r="Y479" s="48"/>
      <c r="Z479" s="48"/>
    </row>
    <row r="480" spans="1:26" s="6" customFormat="1" ht="33" hidden="1" customHeight="1">
      <c r="A480" s="118" t="s">
        <v>270</v>
      </c>
      <c r="B480" s="119">
        <v>43511</v>
      </c>
      <c r="C480" s="143">
        <v>295360</v>
      </c>
      <c r="D480" s="143">
        <v>5294</v>
      </c>
      <c r="E480" s="127" t="s">
        <v>243</v>
      </c>
      <c r="F480" s="228" t="s">
        <v>271</v>
      </c>
      <c r="G480" s="146">
        <v>43570</v>
      </c>
      <c r="H480" s="122">
        <v>43591</v>
      </c>
      <c r="I480" s="121" t="s">
        <v>26</v>
      </c>
      <c r="J480" s="229">
        <v>1960</v>
      </c>
      <c r="K480" s="230">
        <v>1.39</v>
      </c>
      <c r="L480" s="131">
        <f t="shared" si="153"/>
        <v>2724.3999999999996</v>
      </c>
      <c r="M480" s="230">
        <v>1.22</v>
      </c>
      <c r="N480" s="133">
        <f t="shared" ref="N480:N527" si="172">+M480*J480</f>
        <v>2391.1999999999998</v>
      </c>
      <c r="O480" s="103">
        <f t="shared" si="155"/>
        <v>0.16999999999999993</v>
      </c>
      <c r="P480" s="57">
        <f t="shared" ref="P480:P511" si="173">+O480*J480</f>
        <v>333.19999999999987</v>
      </c>
      <c r="Q480" s="140"/>
      <c r="R480" s="133" t="s">
        <v>27</v>
      </c>
      <c r="S480" s="133">
        <f t="shared" ref="S480:S482" si="174">0.03+0.02</f>
        <v>0.05</v>
      </c>
      <c r="T480" s="100">
        <f t="shared" ref="T480:T511" si="175">+S480*J480</f>
        <v>98</v>
      </c>
      <c r="U480" s="231"/>
      <c r="V480" s="232"/>
      <c r="W480" s="233"/>
      <c r="X480" s="233"/>
      <c r="Y480" s="233"/>
      <c r="Z480" s="233"/>
    </row>
    <row r="481" spans="1:26" s="6" customFormat="1" ht="33" hidden="1" customHeight="1">
      <c r="A481" s="118" t="s">
        <v>270</v>
      </c>
      <c r="B481" s="119">
        <v>43511</v>
      </c>
      <c r="C481" s="143">
        <v>295379</v>
      </c>
      <c r="D481" s="143">
        <v>5294</v>
      </c>
      <c r="E481" s="127" t="s">
        <v>243</v>
      </c>
      <c r="F481" s="228" t="s">
        <v>271</v>
      </c>
      <c r="G481" s="146">
        <v>43570</v>
      </c>
      <c r="H481" s="122">
        <v>43591</v>
      </c>
      <c r="I481" s="121" t="s">
        <v>26</v>
      </c>
      <c r="J481" s="229">
        <v>1933</v>
      </c>
      <c r="K481" s="230">
        <v>1.39</v>
      </c>
      <c r="L481" s="131">
        <f t="shared" ref="L481:L528" si="176">+K481*J481</f>
        <v>2686.87</v>
      </c>
      <c r="M481" s="230">
        <v>1.22</v>
      </c>
      <c r="N481" s="133">
        <f t="shared" si="172"/>
        <v>2358.2599999999998</v>
      </c>
      <c r="O481" s="103">
        <f t="shared" si="155"/>
        <v>0.16999999999999993</v>
      </c>
      <c r="P481" s="57">
        <f t="shared" si="173"/>
        <v>328.60999999999984</v>
      </c>
      <c r="Q481" s="140"/>
      <c r="R481" s="133" t="s">
        <v>27</v>
      </c>
      <c r="S481" s="133">
        <f t="shared" si="174"/>
        <v>0.05</v>
      </c>
      <c r="T481" s="100">
        <f t="shared" si="175"/>
        <v>96.65</v>
      </c>
      <c r="U481" s="231"/>
      <c r="V481" s="232"/>
      <c r="W481" s="233"/>
      <c r="X481" s="233"/>
      <c r="Y481" s="233"/>
      <c r="Z481" s="233"/>
    </row>
    <row r="482" spans="1:26" s="6" customFormat="1" ht="33" hidden="1" customHeight="1">
      <c r="A482" s="118" t="s">
        <v>270</v>
      </c>
      <c r="B482" s="119">
        <v>43511</v>
      </c>
      <c r="C482" s="143">
        <v>295938</v>
      </c>
      <c r="D482" s="143">
        <v>5294</v>
      </c>
      <c r="E482" s="127" t="s">
        <v>243</v>
      </c>
      <c r="F482" s="228" t="s">
        <v>271</v>
      </c>
      <c r="G482" s="146">
        <v>43570</v>
      </c>
      <c r="H482" s="122">
        <v>43591</v>
      </c>
      <c r="I482" s="121" t="s">
        <v>26</v>
      </c>
      <c r="J482" s="229">
        <v>1453</v>
      </c>
      <c r="K482" s="230">
        <v>1.39</v>
      </c>
      <c r="L482" s="131">
        <f t="shared" si="176"/>
        <v>2019.6699999999998</v>
      </c>
      <c r="M482" s="230">
        <v>1.22</v>
      </c>
      <c r="N482" s="133">
        <f t="shared" si="172"/>
        <v>1772.6599999999999</v>
      </c>
      <c r="O482" s="103">
        <f t="shared" si="155"/>
        <v>0.16999999999999993</v>
      </c>
      <c r="P482" s="57">
        <f t="shared" si="173"/>
        <v>247.00999999999991</v>
      </c>
      <c r="Q482" s="140"/>
      <c r="R482" s="133" t="s">
        <v>27</v>
      </c>
      <c r="S482" s="133">
        <f t="shared" si="174"/>
        <v>0.05</v>
      </c>
      <c r="T482" s="100">
        <f t="shared" si="175"/>
        <v>72.650000000000006</v>
      </c>
      <c r="U482" s="231"/>
      <c r="V482" s="232"/>
      <c r="W482" s="233"/>
      <c r="X482" s="233"/>
      <c r="Y482" s="233"/>
      <c r="Z482" s="233"/>
    </row>
    <row r="483" spans="1:26" s="6" customFormat="1" ht="33" hidden="1" customHeight="1">
      <c r="A483" s="118" t="s">
        <v>272</v>
      </c>
      <c r="B483" s="119">
        <v>43511</v>
      </c>
      <c r="C483" s="143">
        <v>295635</v>
      </c>
      <c r="D483" s="143">
        <v>5303</v>
      </c>
      <c r="E483" s="127" t="s">
        <v>243</v>
      </c>
      <c r="F483" s="228" t="s">
        <v>273</v>
      </c>
      <c r="G483" s="146">
        <v>43570</v>
      </c>
      <c r="H483" s="122">
        <v>43591</v>
      </c>
      <c r="I483" s="121" t="s">
        <v>26</v>
      </c>
      <c r="J483" s="143">
        <v>735</v>
      </c>
      <c r="K483" s="230">
        <v>1.34</v>
      </c>
      <c r="L483" s="131">
        <f t="shared" si="176"/>
        <v>984.90000000000009</v>
      </c>
      <c r="M483" s="230">
        <v>1.17</v>
      </c>
      <c r="N483" s="133">
        <f t="shared" si="172"/>
        <v>859.94999999999993</v>
      </c>
      <c r="O483" s="103">
        <f t="shared" si="155"/>
        <v>0.17000000000000015</v>
      </c>
      <c r="P483" s="57">
        <f t="shared" si="173"/>
        <v>124.95000000000012</v>
      </c>
      <c r="Q483" s="140"/>
      <c r="R483" s="133" t="s">
        <v>27</v>
      </c>
      <c r="S483" s="133">
        <f t="shared" ref="S483:S485" si="177">0.03+0.02</f>
        <v>0.05</v>
      </c>
      <c r="T483" s="100">
        <f t="shared" si="175"/>
        <v>36.75</v>
      </c>
      <c r="U483" s="231"/>
      <c r="V483" s="232"/>
      <c r="W483" s="233"/>
      <c r="X483" s="233"/>
      <c r="Y483" s="233"/>
      <c r="Z483" s="233"/>
    </row>
    <row r="484" spans="1:26" s="6" customFormat="1" ht="33" hidden="1" customHeight="1">
      <c r="A484" s="118" t="s">
        <v>272</v>
      </c>
      <c r="B484" s="119">
        <v>43511</v>
      </c>
      <c r="C484" s="143">
        <v>295644</v>
      </c>
      <c r="D484" s="143">
        <v>5303</v>
      </c>
      <c r="E484" s="127" t="s">
        <v>243</v>
      </c>
      <c r="F484" s="228" t="s">
        <v>273</v>
      </c>
      <c r="G484" s="146">
        <v>43570</v>
      </c>
      <c r="H484" s="122">
        <v>43591</v>
      </c>
      <c r="I484" s="121" t="s">
        <v>26</v>
      </c>
      <c r="J484" s="229">
        <v>1120</v>
      </c>
      <c r="K484" s="230">
        <v>1.34</v>
      </c>
      <c r="L484" s="131">
        <f t="shared" si="176"/>
        <v>1500.8000000000002</v>
      </c>
      <c r="M484" s="230">
        <v>1.17</v>
      </c>
      <c r="N484" s="133">
        <f t="shared" si="172"/>
        <v>1310.3999999999999</v>
      </c>
      <c r="O484" s="103">
        <f t="shared" si="155"/>
        <v>0.17000000000000015</v>
      </c>
      <c r="P484" s="57">
        <f t="shared" si="173"/>
        <v>190.40000000000018</v>
      </c>
      <c r="Q484" s="140"/>
      <c r="R484" s="133" t="s">
        <v>27</v>
      </c>
      <c r="S484" s="133">
        <f t="shared" si="177"/>
        <v>0.05</v>
      </c>
      <c r="T484" s="100">
        <f t="shared" si="175"/>
        <v>56</v>
      </c>
      <c r="U484" s="231"/>
      <c r="V484" s="232"/>
      <c r="W484" s="233"/>
      <c r="X484" s="233"/>
      <c r="Y484" s="233"/>
      <c r="Z484" s="233"/>
    </row>
    <row r="485" spans="1:26" s="6" customFormat="1" ht="33" hidden="1" customHeight="1">
      <c r="A485" s="118" t="s">
        <v>272</v>
      </c>
      <c r="B485" s="119">
        <v>43511</v>
      </c>
      <c r="C485" s="143">
        <v>296020</v>
      </c>
      <c r="D485" s="143">
        <v>5303</v>
      </c>
      <c r="E485" s="127" t="s">
        <v>243</v>
      </c>
      <c r="F485" s="228" t="s">
        <v>273</v>
      </c>
      <c r="G485" s="146">
        <v>43570</v>
      </c>
      <c r="H485" s="122">
        <v>43591</v>
      </c>
      <c r="I485" s="121" t="s">
        <v>26</v>
      </c>
      <c r="J485" s="143">
        <v>392</v>
      </c>
      <c r="K485" s="230">
        <v>1.34</v>
      </c>
      <c r="L485" s="131">
        <f t="shared" si="176"/>
        <v>525.28000000000009</v>
      </c>
      <c r="M485" s="230">
        <v>1.17</v>
      </c>
      <c r="N485" s="133">
        <f t="shared" si="172"/>
        <v>458.64</v>
      </c>
      <c r="O485" s="103">
        <f t="shared" si="155"/>
        <v>0.17000000000000015</v>
      </c>
      <c r="P485" s="57">
        <f t="shared" si="173"/>
        <v>66.640000000000057</v>
      </c>
      <c r="Q485" s="140"/>
      <c r="R485" s="133" t="s">
        <v>27</v>
      </c>
      <c r="S485" s="133">
        <f t="shared" si="177"/>
        <v>0.05</v>
      </c>
      <c r="T485" s="100">
        <f t="shared" si="175"/>
        <v>19.600000000000001</v>
      </c>
      <c r="U485" s="231"/>
      <c r="V485" s="232"/>
      <c r="W485" s="233"/>
      <c r="X485" s="233"/>
      <c r="Y485" s="233"/>
      <c r="Z485" s="233"/>
    </row>
    <row r="486" spans="1:26" s="6" customFormat="1" ht="33" hidden="1" customHeight="1">
      <c r="A486" s="118" t="s">
        <v>274</v>
      </c>
      <c r="B486" s="119">
        <v>43511</v>
      </c>
      <c r="C486" s="143">
        <v>295736</v>
      </c>
      <c r="D486" s="143">
        <v>5308</v>
      </c>
      <c r="E486" s="127" t="s">
        <v>243</v>
      </c>
      <c r="F486" s="228" t="s">
        <v>275</v>
      </c>
      <c r="G486" s="146">
        <v>43570</v>
      </c>
      <c r="H486" s="122">
        <v>43591</v>
      </c>
      <c r="I486" s="121" t="s">
        <v>26</v>
      </c>
      <c r="J486" s="143">
        <v>936</v>
      </c>
      <c r="K486" s="230">
        <v>1.38</v>
      </c>
      <c r="L486" s="131">
        <f t="shared" si="176"/>
        <v>1291.6799999999998</v>
      </c>
      <c r="M486" s="230">
        <v>1.2</v>
      </c>
      <c r="N486" s="133">
        <f t="shared" si="172"/>
        <v>1123.2</v>
      </c>
      <c r="O486" s="103">
        <f t="shared" ref="O486:O503" si="178">+K486-M486</f>
        <v>0.17999999999999994</v>
      </c>
      <c r="P486" s="57">
        <f t="shared" si="173"/>
        <v>168.47999999999993</v>
      </c>
      <c r="Q486" s="140"/>
      <c r="R486" s="133" t="s">
        <v>27</v>
      </c>
      <c r="S486" s="133">
        <f t="shared" ref="S486:S488" si="179">0.03+0.02</f>
        <v>0.05</v>
      </c>
      <c r="T486" s="100">
        <f t="shared" si="175"/>
        <v>46.800000000000004</v>
      </c>
      <c r="U486" s="231"/>
      <c r="V486" s="232"/>
      <c r="W486" s="233"/>
      <c r="X486" s="233"/>
      <c r="Y486" s="233"/>
      <c r="Z486" s="233"/>
    </row>
    <row r="487" spans="1:26" s="6" customFormat="1" ht="33" hidden="1" customHeight="1">
      <c r="A487" s="118" t="s">
        <v>274</v>
      </c>
      <c r="B487" s="119">
        <v>43511</v>
      </c>
      <c r="C487" s="143">
        <v>295745</v>
      </c>
      <c r="D487" s="143">
        <v>5308</v>
      </c>
      <c r="E487" s="127" t="s">
        <v>243</v>
      </c>
      <c r="F487" s="228" t="s">
        <v>275</v>
      </c>
      <c r="G487" s="146">
        <v>43570</v>
      </c>
      <c r="H487" s="122">
        <v>43591</v>
      </c>
      <c r="I487" s="121" t="s">
        <v>26</v>
      </c>
      <c r="J487" s="143">
        <v>406</v>
      </c>
      <c r="K487" s="230">
        <v>1.38</v>
      </c>
      <c r="L487" s="131">
        <f t="shared" si="176"/>
        <v>560.28</v>
      </c>
      <c r="M487" s="230">
        <v>1.2</v>
      </c>
      <c r="N487" s="133">
        <f t="shared" si="172"/>
        <v>487.2</v>
      </c>
      <c r="O487" s="103">
        <f t="shared" si="178"/>
        <v>0.17999999999999994</v>
      </c>
      <c r="P487" s="57">
        <f t="shared" si="173"/>
        <v>73.07999999999997</v>
      </c>
      <c r="Q487" s="140"/>
      <c r="R487" s="133" t="s">
        <v>27</v>
      </c>
      <c r="S487" s="133">
        <f t="shared" si="179"/>
        <v>0.05</v>
      </c>
      <c r="T487" s="100">
        <f t="shared" si="175"/>
        <v>20.3</v>
      </c>
      <c r="U487" s="231"/>
      <c r="V487" s="232"/>
      <c r="W487" s="233"/>
      <c r="X487" s="233"/>
      <c r="Y487" s="233"/>
      <c r="Z487" s="233"/>
    </row>
    <row r="488" spans="1:26" s="6" customFormat="1" ht="33" hidden="1" customHeight="1">
      <c r="A488" s="118" t="s">
        <v>274</v>
      </c>
      <c r="B488" s="119">
        <v>43511</v>
      </c>
      <c r="C488" s="143">
        <v>296120</v>
      </c>
      <c r="D488" s="143">
        <v>5308</v>
      </c>
      <c r="E488" s="127" t="s">
        <v>243</v>
      </c>
      <c r="F488" s="228" t="s">
        <v>275</v>
      </c>
      <c r="G488" s="146">
        <v>43570</v>
      </c>
      <c r="H488" s="122">
        <v>43591</v>
      </c>
      <c r="I488" s="121" t="s">
        <v>26</v>
      </c>
      <c r="J488" s="143">
        <v>318</v>
      </c>
      <c r="K488" s="230">
        <v>1.38</v>
      </c>
      <c r="L488" s="131">
        <f t="shared" si="176"/>
        <v>438.84</v>
      </c>
      <c r="M488" s="230">
        <v>1.2</v>
      </c>
      <c r="N488" s="133">
        <f t="shared" si="172"/>
        <v>381.59999999999997</v>
      </c>
      <c r="O488" s="103">
        <f t="shared" si="178"/>
        <v>0.17999999999999994</v>
      </c>
      <c r="P488" s="57">
        <f t="shared" si="173"/>
        <v>57.239999999999981</v>
      </c>
      <c r="Q488" s="140"/>
      <c r="R488" s="133" t="s">
        <v>27</v>
      </c>
      <c r="S488" s="133">
        <f t="shared" si="179"/>
        <v>0.05</v>
      </c>
      <c r="T488" s="100">
        <f t="shared" si="175"/>
        <v>15.9</v>
      </c>
      <c r="U488" s="231"/>
      <c r="V488" s="232"/>
      <c r="W488" s="233"/>
      <c r="X488" s="233"/>
      <c r="Y488" s="233"/>
      <c r="Z488" s="233"/>
    </row>
    <row r="489" spans="1:26" s="6" customFormat="1" ht="33" hidden="1" customHeight="1">
      <c r="A489" s="118" t="s">
        <v>272</v>
      </c>
      <c r="B489" s="119">
        <v>43511</v>
      </c>
      <c r="C489" s="143">
        <v>295424</v>
      </c>
      <c r="D489" s="143">
        <v>5297</v>
      </c>
      <c r="E489" s="127" t="s">
        <v>243</v>
      </c>
      <c r="F489" s="228" t="s">
        <v>276</v>
      </c>
      <c r="G489" s="146">
        <v>43570</v>
      </c>
      <c r="H489" s="122">
        <v>43591</v>
      </c>
      <c r="I489" s="121" t="s">
        <v>26</v>
      </c>
      <c r="J489" s="143">
        <v>833</v>
      </c>
      <c r="K489" s="230">
        <v>1.39</v>
      </c>
      <c r="L489" s="131">
        <f t="shared" si="176"/>
        <v>1157.8699999999999</v>
      </c>
      <c r="M489" s="230">
        <v>1.22</v>
      </c>
      <c r="N489" s="133">
        <f t="shared" si="172"/>
        <v>1016.26</v>
      </c>
      <c r="O489" s="103">
        <f t="shared" si="178"/>
        <v>0.16999999999999993</v>
      </c>
      <c r="P489" s="57">
        <f t="shared" si="173"/>
        <v>141.60999999999993</v>
      </c>
      <c r="Q489" s="140"/>
      <c r="R489" s="133" t="s">
        <v>27</v>
      </c>
      <c r="S489" s="133">
        <f t="shared" ref="S489:S491" si="180">0.03+0.02</f>
        <v>0.05</v>
      </c>
      <c r="T489" s="100">
        <f t="shared" si="175"/>
        <v>41.650000000000006</v>
      </c>
      <c r="U489" s="231"/>
      <c r="V489" s="232"/>
      <c r="W489" s="233"/>
      <c r="X489" s="233"/>
      <c r="Y489" s="233"/>
      <c r="Z489" s="233"/>
    </row>
    <row r="490" spans="1:26" s="6" customFormat="1" ht="33" hidden="1" customHeight="1">
      <c r="A490" s="118" t="s">
        <v>272</v>
      </c>
      <c r="B490" s="119">
        <v>43511</v>
      </c>
      <c r="C490" s="143">
        <v>295433</v>
      </c>
      <c r="D490" s="143">
        <v>5297</v>
      </c>
      <c r="E490" s="127" t="s">
        <v>243</v>
      </c>
      <c r="F490" s="228" t="s">
        <v>276</v>
      </c>
      <c r="G490" s="146">
        <v>43570</v>
      </c>
      <c r="H490" s="122">
        <v>43591</v>
      </c>
      <c r="I490" s="121" t="s">
        <v>26</v>
      </c>
      <c r="J490" s="143">
        <v>785</v>
      </c>
      <c r="K490" s="230">
        <v>1.39</v>
      </c>
      <c r="L490" s="131">
        <f t="shared" si="176"/>
        <v>1091.1499999999999</v>
      </c>
      <c r="M490" s="230">
        <v>1.22</v>
      </c>
      <c r="N490" s="133">
        <f t="shared" si="172"/>
        <v>957.69999999999993</v>
      </c>
      <c r="O490" s="103">
        <f t="shared" si="178"/>
        <v>0.16999999999999993</v>
      </c>
      <c r="P490" s="57">
        <f t="shared" si="173"/>
        <v>133.44999999999993</v>
      </c>
      <c r="Q490" s="140"/>
      <c r="R490" s="133" t="s">
        <v>27</v>
      </c>
      <c r="S490" s="133">
        <f t="shared" si="180"/>
        <v>0.05</v>
      </c>
      <c r="T490" s="100">
        <f t="shared" si="175"/>
        <v>39.25</v>
      </c>
      <c r="U490" s="231"/>
      <c r="V490" s="232"/>
      <c r="W490" s="233"/>
      <c r="X490" s="233"/>
      <c r="Y490" s="233"/>
      <c r="Z490" s="233"/>
    </row>
    <row r="491" spans="1:26" s="6" customFormat="1" ht="33" hidden="1" customHeight="1">
      <c r="A491" s="118" t="s">
        <v>272</v>
      </c>
      <c r="B491" s="119">
        <v>43511</v>
      </c>
      <c r="C491" s="143">
        <v>295965</v>
      </c>
      <c r="D491" s="143">
        <v>5297</v>
      </c>
      <c r="E491" s="127" t="s">
        <v>243</v>
      </c>
      <c r="F491" s="228" t="s">
        <v>276</v>
      </c>
      <c r="G491" s="146">
        <v>43570</v>
      </c>
      <c r="H491" s="122">
        <v>43591</v>
      </c>
      <c r="I491" s="121" t="s">
        <v>26</v>
      </c>
      <c r="J491" s="143">
        <v>604</v>
      </c>
      <c r="K491" s="230">
        <v>1.39</v>
      </c>
      <c r="L491" s="131">
        <f t="shared" si="176"/>
        <v>839.56</v>
      </c>
      <c r="M491" s="230">
        <v>1.22</v>
      </c>
      <c r="N491" s="133">
        <f t="shared" si="172"/>
        <v>736.88</v>
      </c>
      <c r="O491" s="103">
        <f t="shared" si="178"/>
        <v>0.16999999999999993</v>
      </c>
      <c r="P491" s="57">
        <f t="shared" si="173"/>
        <v>102.67999999999995</v>
      </c>
      <c r="Q491" s="140"/>
      <c r="R491" s="133" t="s">
        <v>27</v>
      </c>
      <c r="S491" s="133">
        <f t="shared" si="180"/>
        <v>0.05</v>
      </c>
      <c r="T491" s="100">
        <f t="shared" si="175"/>
        <v>30.200000000000003</v>
      </c>
      <c r="U491" s="231"/>
      <c r="V491" s="232"/>
      <c r="W491" s="233"/>
      <c r="X491" s="233"/>
      <c r="Y491" s="233"/>
      <c r="Z491" s="233"/>
    </row>
    <row r="492" spans="1:26" s="6" customFormat="1" ht="33" hidden="1" customHeight="1">
      <c r="A492" s="118" t="s">
        <v>274</v>
      </c>
      <c r="B492" s="119">
        <v>43511</v>
      </c>
      <c r="C492" s="143">
        <v>295617</v>
      </c>
      <c r="D492" s="143">
        <v>5302</v>
      </c>
      <c r="E492" s="127" t="s">
        <v>243</v>
      </c>
      <c r="F492" s="228" t="s">
        <v>277</v>
      </c>
      <c r="G492" s="146">
        <v>43570</v>
      </c>
      <c r="H492" s="122">
        <v>43591</v>
      </c>
      <c r="I492" s="121" t="s">
        <v>26</v>
      </c>
      <c r="J492" s="229">
        <v>1404</v>
      </c>
      <c r="K492" s="230">
        <v>1.3</v>
      </c>
      <c r="L492" s="131">
        <f t="shared" si="176"/>
        <v>1825.2</v>
      </c>
      <c r="M492" s="230">
        <v>1.1299999999999999</v>
      </c>
      <c r="N492" s="133">
        <f t="shared" si="172"/>
        <v>1586.5199999999998</v>
      </c>
      <c r="O492" s="103">
        <f t="shared" si="178"/>
        <v>0.17000000000000015</v>
      </c>
      <c r="P492" s="57">
        <f t="shared" si="173"/>
        <v>238.68000000000021</v>
      </c>
      <c r="Q492" s="140"/>
      <c r="R492" s="133" t="s">
        <v>27</v>
      </c>
      <c r="S492" s="133">
        <f t="shared" ref="S492:S494" si="181">0.03+0.02</f>
        <v>0.05</v>
      </c>
      <c r="T492" s="100">
        <f t="shared" si="175"/>
        <v>70.2</v>
      </c>
      <c r="U492" s="231"/>
      <c r="V492" s="232"/>
      <c r="W492" s="233"/>
      <c r="X492" s="233"/>
      <c r="Y492" s="233"/>
      <c r="Z492" s="233"/>
    </row>
    <row r="493" spans="1:26" s="6" customFormat="1" ht="33" hidden="1" customHeight="1">
      <c r="A493" s="118" t="s">
        <v>274</v>
      </c>
      <c r="B493" s="119">
        <v>43511</v>
      </c>
      <c r="C493" s="143">
        <v>295626</v>
      </c>
      <c r="D493" s="143">
        <v>5302</v>
      </c>
      <c r="E493" s="127" t="s">
        <v>243</v>
      </c>
      <c r="F493" s="228" t="s">
        <v>277</v>
      </c>
      <c r="G493" s="146">
        <v>43570</v>
      </c>
      <c r="H493" s="122">
        <v>43591</v>
      </c>
      <c r="I493" s="121" t="s">
        <v>26</v>
      </c>
      <c r="J493" s="143">
        <v>596</v>
      </c>
      <c r="K493" s="230">
        <v>1.3</v>
      </c>
      <c r="L493" s="131">
        <f t="shared" si="176"/>
        <v>774.80000000000007</v>
      </c>
      <c r="M493" s="230">
        <v>1.1299999999999999</v>
      </c>
      <c r="N493" s="133">
        <f t="shared" si="172"/>
        <v>673.4799999999999</v>
      </c>
      <c r="O493" s="103">
        <f t="shared" si="178"/>
        <v>0.17000000000000015</v>
      </c>
      <c r="P493" s="57">
        <f t="shared" si="173"/>
        <v>101.32000000000009</v>
      </c>
      <c r="Q493" s="140"/>
      <c r="R493" s="133" t="s">
        <v>27</v>
      </c>
      <c r="S493" s="133">
        <f t="shared" si="181"/>
        <v>0.05</v>
      </c>
      <c r="T493" s="100">
        <f t="shared" si="175"/>
        <v>29.8</v>
      </c>
      <c r="U493" s="231"/>
      <c r="V493" s="232"/>
      <c r="W493" s="233"/>
      <c r="X493" s="233"/>
      <c r="Y493" s="233"/>
      <c r="Z493" s="233"/>
    </row>
    <row r="494" spans="1:26" s="6" customFormat="1" ht="33" hidden="1" customHeight="1">
      <c r="A494" s="118" t="s">
        <v>274</v>
      </c>
      <c r="B494" s="119">
        <v>43511</v>
      </c>
      <c r="C494" s="143">
        <v>296010</v>
      </c>
      <c r="D494" s="143">
        <v>5302</v>
      </c>
      <c r="E494" s="127" t="s">
        <v>243</v>
      </c>
      <c r="F494" s="228" t="s">
        <v>277</v>
      </c>
      <c r="G494" s="146">
        <v>43570</v>
      </c>
      <c r="H494" s="122">
        <v>43591</v>
      </c>
      <c r="I494" s="121" t="s">
        <v>26</v>
      </c>
      <c r="J494" s="143">
        <v>699</v>
      </c>
      <c r="K494" s="230">
        <v>1.3</v>
      </c>
      <c r="L494" s="131">
        <f t="shared" si="176"/>
        <v>908.7</v>
      </c>
      <c r="M494" s="230">
        <v>1.1299999999999999</v>
      </c>
      <c r="N494" s="133">
        <f t="shared" si="172"/>
        <v>789.86999999999989</v>
      </c>
      <c r="O494" s="103">
        <f t="shared" si="178"/>
        <v>0.17000000000000015</v>
      </c>
      <c r="P494" s="57">
        <f t="shared" si="173"/>
        <v>118.83000000000011</v>
      </c>
      <c r="Q494" s="140"/>
      <c r="R494" s="133" t="s">
        <v>27</v>
      </c>
      <c r="S494" s="133">
        <f t="shared" si="181"/>
        <v>0.05</v>
      </c>
      <c r="T494" s="100">
        <f t="shared" si="175"/>
        <v>34.950000000000003</v>
      </c>
      <c r="U494" s="231"/>
      <c r="V494" s="232"/>
      <c r="W494" s="233"/>
      <c r="X494" s="233"/>
      <c r="Y494" s="233"/>
      <c r="Z494" s="233"/>
    </row>
    <row r="495" spans="1:26" s="6" customFormat="1" ht="33" hidden="1" customHeight="1">
      <c r="A495" s="118" t="s">
        <v>272</v>
      </c>
      <c r="B495" s="119">
        <v>43511</v>
      </c>
      <c r="C495" s="143">
        <v>295388</v>
      </c>
      <c r="D495" s="143">
        <v>5295</v>
      </c>
      <c r="E495" s="127" t="s">
        <v>243</v>
      </c>
      <c r="F495" s="228" t="s">
        <v>278</v>
      </c>
      <c r="G495" s="146">
        <v>43570</v>
      </c>
      <c r="H495" s="122">
        <v>43591</v>
      </c>
      <c r="I495" s="121" t="s">
        <v>26</v>
      </c>
      <c r="J495" s="229">
        <v>1764</v>
      </c>
      <c r="K495" s="230">
        <v>1.53</v>
      </c>
      <c r="L495" s="131">
        <f t="shared" si="176"/>
        <v>2698.92</v>
      </c>
      <c r="M495" s="230">
        <v>1.33</v>
      </c>
      <c r="N495" s="133">
        <f t="shared" si="172"/>
        <v>2346.1200000000003</v>
      </c>
      <c r="O495" s="103">
        <f t="shared" si="178"/>
        <v>0.19999999999999996</v>
      </c>
      <c r="P495" s="57">
        <f t="shared" si="173"/>
        <v>352.7999999999999</v>
      </c>
      <c r="Q495" s="140"/>
      <c r="R495" s="133" t="s">
        <v>27</v>
      </c>
      <c r="S495" s="133">
        <f t="shared" ref="S495:S497" si="182">0.04+0.02</f>
        <v>0.06</v>
      </c>
      <c r="T495" s="100">
        <f t="shared" si="175"/>
        <v>105.83999999999999</v>
      </c>
      <c r="U495" s="231"/>
      <c r="V495" s="232"/>
      <c r="W495" s="233"/>
      <c r="X495" s="233"/>
      <c r="Y495" s="233"/>
      <c r="Z495" s="233"/>
    </row>
    <row r="496" spans="1:26" s="6" customFormat="1" ht="33" hidden="1" customHeight="1">
      <c r="A496" s="118" t="s">
        <v>272</v>
      </c>
      <c r="B496" s="119">
        <v>43511</v>
      </c>
      <c r="C496" s="143">
        <v>295397</v>
      </c>
      <c r="D496" s="143">
        <v>5295</v>
      </c>
      <c r="E496" s="127" t="s">
        <v>243</v>
      </c>
      <c r="F496" s="228" t="s">
        <v>278</v>
      </c>
      <c r="G496" s="146">
        <v>43570</v>
      </c>
      <c r="H496" s="122">
        <v>43591</v>
      </c>
      <c r="I496" s="121" t="s">
        <v>26</v>
      </c>
      <c r="J496" s="229">
        <v>1736</v>
      </c>
      <c r="K496" s="230">
        <v>1.53</v>
      </c>
      <c r="L496" s="131">
        <f t="shared" si="176"/>
        <v>2656.08</v>
      </c>
      <c r="M496" s="230">
        <v>1.33</v>
      </c>
      <c r="N496" s="133">
        <f t="shared" si="172"/>
        <v>2308.88</v>
      </c>
      <c r="O496" s="103">
        <f t="shared" si="178"/>
        <v>0.19999999999999996</v>
      </c>
      <c r="P496" s="57">
        <f t="shared" si="173"/>
        <v>347.19999999999993</v>
      </c>
      <c r="Q496" s="140"/>
      <c r="R496" s="133" t="s">
        <v>27</v>
      </c>
      <c r="S496" s="133">
        <f t="shared" si="182"/>
        <v>0.06</v>
      </c>
      <c r="T496" s="100">
        <f t="shared" si="175"/>
        <v>104.16</v>
      </c>
      <c r="U496" s="231"/>
      <c r="V496" s="232"/>
      <c r="W496" s="233"/>
      <c r="X496" s="233"/>
      <c r="Y496" s="233"/>
      <c r="Z496" s="233"/>
    </row>
    <row r="497" spans="1:26" s="6" customFormat="1" ht="33" hidden="1" customHeight="1">
      <c r="A497" s="118" t="s">
        <v>272</v>
      </c>
      <c r="B497" s="119">
        <v>43511</v>
      </c>
      <c r="C497" s="143">
        <v>295947</v>
      </c>
      <c r="D497" s="143">
        <v>5295</v>
      </c>
      <c r="E497" s="127" t="s">
        <v>243</v>
      </c>
      <c r="F497" s="228" t="s">
        <v>278</v>
      </c>
      <c r="G497" s="146">
        <v>43570</v>
      </c>
      <c r="H497" s="122">
        <v>43591</v>
      </c>
      <c r="I497" s="121" t="s">
        <v>26</v>
      </c>
      <c r="J497" s="229">
        <v>1306</v>
      </c>
      <c r="K497" s="230">
        <v>1.53</v>
      </c>
      <c r="L497" s="131">
        <f t="shared" si="176"/>
        <v>1998.18</v>
      </c>
      <c r="M497" s="230">
        <v>1.33</v>
      </c>
      <c r="N497" s="133">
        <f t="shared" si="172"/>
        <v>1736.98</v>
      </c>
      <c r="O497" s="103">
        <f t="shared" si="178"/>
        <v>0.19999999999999996</v>
      </c>
      <c r="P497" s="57">
        <f t="shared" si="173"/>
        <v>261.19999999999993</v>
      </c>
      <c r="Q497" s="140"/>
      <c r="R497" s="133" t="s">
        <v>27</v>
      </c>
      <c r="S497" s="133">
        <f t="shared" si="182"/>
        <v>0.06</v>
      </c>
      <c r="T497" s="100">
        <f t="shared" si="175"/>
        <v>78.36</v>
      </c>
      <c r="U497" s="231"/>
      <c r="V497" s="232"/>
      <c r="W497" s="233"/>
      <c r="X497" s="233"/>
      <c r="Y497" s="233"/>
      <c r="Z497" s="233"/>
    </row>
    <row r="498" spans="1:26" s="6" customFormat="1" ht="33" hidden="1" customHeight="1">
      <c r="A498" s="118" t="s">
        <v>272</v>
      </c>
      <c r="B498" s="119">
        <v>43511</v>
      </c>
      <c r="C498" s="143">
        <v>295653</v>
      </c>
      <c r="D498" s="143">
        <v>5304</v>
      </c>
      <c r="E498" s="127" t="s">
        <v>243</v>
      </c>
      <c r="F498" s="228" t="s">
        <v>279</v>
      </c>
      <c r="G498" s="146">
        <v>43570</v>
      </c>
      <c r="H498" s="122">
        <v>43591</v>
      </c>
      <c r="I498" s="121" t="s">
        <v>26</v>
      </c>
      <c r="J498" s="143">
        <v>360</v>
      </c>
      <c r="K498" s="230">
        <v>1.3</v>
      </c>
      <c r="L498" s="131">
        <f t="shared" si="176"/>
        <v>468</v>
      </c>
      <c r="M498" s="230">
        <v>1.0900000000000001</v>
      </c>
      <c r="N498" s="133">
        <f t="shared" si="172"/>
        <v>392.40000000000003</v>
      </c>
      <c r="O498" s="103">
        <f t="shared" si="178"/>
        <v>0.20999999999999996</v>
      </c>
      <c r="P498" s="57">
        <f t="shared" si="173"/>
        <v>75.599999999999994</v>
      </c>
      <c r="Q498" s="140"/>
      <c r="R498" s="133" t="s">
        <v>27</v>
      </c>
      <c r="S498" s="133">
        <f t="shared" ref="S498:S500" si="183">0.03+0.02</f>
        <v>0.05</v>
      </c>
      <c r="T498" s="100">
        <f t="shared" si="175"/>
        <v>18</v>
      </c>
      <c r="U498" s="231"/>
      <c r="V498" s="232"/>
      <c r="W498" s="233"/>
      <c r="X498" s="233"/>
      <c r="Y498" s="233"/>
      <c r="Z498" s="233"/>
    </row>
    <row r="499" spans="1:26" s="6" customFormat="1" ht="33" hidden="1" customHeight="1">
      <c r="A499" s="118" t="s">
        <v>272</v>
      </c>
      <c r="B499" s="119">
        <v>43511</v>
      </c>
      <c r="C499" s="143">
        <v>295662</v>
      </c>
      <c r="D499" s="143">
        <v>5304</v>
      </c>
      <c r="E499" s="127" t="s">
        <v>243</v>
      </c>
      <c r="F499" s="228" t="s">
        <v>279</v>
      </c>
      <c r="G499" s="146">
        <v>43570</v>
      </c>
      <c r="H499" s="122">
        <v>43591</v>
      </c>
      <c r="I499" s="121" t="s">
        <v>26</v>
      </c>
      <c r="J499" s="143">
        <v>264</v>
      </c>
      <c r="K499" s="230">
        <v>1.3</v>
      </c>
      <c r="L499" s="131">
        <f t="shared" si="176"/>
        <v>343.2</v>
      </c>
      <c r="M499" s="230">
        <v>1.0900000000000001</v>
      </c>
      <c r="N499" s="133">
        <f t="shared" si="172"/>
        <v>287.76000000000005</v>
      </c>
      <c r="O499" s="103">
        <f t="shared" si="178"/>
        <v>0.20999999999999996</v>
      </c>
      <c r="P499" s="57">
        <f t="shared" si="173"/>
        <v>55.439999999999991</v>
      </c>
      <c r="Q499" s="140"/>
      <c r="R499" s="133" t="s">
        <v>27</v>
      </c>
      <c r="S499" s="133">
        <f t="shared" si="183"/>
        <v>0.05</v>
      </c>
      <c r="T499" s="100">
        <f t="shared" si="175"/>
        <v>13.200000000000001</v>
      </c>
      <c r="U499" s="231"/>
      <c r="V499" s="232"/>
      <c r="W499" s="233"/>
      <c r="X499" s="233"/>
      <c r="Y499" s="233"/>
      <c r="Z499" s="233"/>
    </row>
    <row r="500" spans="1:26" s="6" customFormat="1" ht="33" hidden="1" customHeight="1">
      <c r="A500" s="118" t="s">
        <v>272</v>
      </c>
      <c r="B500" s="119">
        <v>43511</v>
      </c>
      <c r="C500" s="143">
        <v>296039</v>
      </c>
      <c r="D500" s="143">
        <v>5304</v>
      </c>
      <c r="E500" s="127" t="s">
        <v>243</v>
      </c>
      <c r="F500" s="228" t="s">
        <v>279</v>
      </c>
      <c r="G500" s="146">
        <v>43570</v>
      </c>
      <c r="H500" s="122">
        <v>43591</v>
      </c>
      <c r="I500" s="121" t="s">
        <v>26</v>
      </c>
      <c r="J500" s="143">
        <v>113</v>
      </c>
      <c r="K500" s="230">
        <v>1.3</v>
      </c>
      <c r="L500" s="131">
        <f t="shared" si="176"/>
        <v>146.9</v>
      </c>
      <c r="M500" s="230">
        <v>1.0900000000000001</v>
      </c>
      <c r="N500" s="133">
        <f t="shared" si="172"/>
        <v>123.17000000000002</v>
      </c>
      <c r="O500" s="103">
        <f t="shared" si="178"/>
        <v>0.20999999999999996</v>
      </c>
      <c r="P500" s="57">
        <f t="shared" si="173"/>
        <v>23.729999999999997</v>
      </c>
      <c r="Q500" s="140"/>
      <c r="R500" s="133" t="s">
        <v>27</v>
      </c>
      <c r="S500" s="133">
        <f t="shared" si="183"/>
        <v>0.05</v>
      </c>
      <c r="T500" s="100">
        <f t="shared" si="175"/>
        <v>5.65</v>
      </c>
      <c r="U500" s="231"/>
      <c r="V500" s="232"/>
      <c r="W500" s="233"/>
      <c r="X500" s="233"/>
      <c r="Y500" s="233"/>
      <c r="Z500" s="233"/>
    </row>
    <row r="501" spans="1:26" s="6" customFormat="1" ht="33" hidden="1" customHeight="1">
      <c r="A501" s="118" t="s">
        <v>274</v>
      </c>
      <c r="B501" s="119">
        <v>43511</v>
      </c>
      <c r="C501" s="143">
        <v>295718</v>
      </c>
      <c r="D501" s="143">
        <v>5307</v>
      </c>
      <c r="E501" s="127" t="s">
        <v>243</v>
      </c>
      <c r="F501" s="228" t="s">
        <v>280</v>
      </c>
      <c r="G501" s="146">
        <v>43570</v>
      </c>
      <c r="H501" s="122">
        <v>43591</v>
      </c>
      <c r="I501" s="121" t="s">
        <v>26</v>
      </c>
      <c r="J501" s="229">
        <v>1260</v>
      </c>
      <c r="K501" s="230">
        <v>1.54</v>
      </c>
      <c r="L501" s="131">
        <f t="shared" si="176"/>
        <v>1940.4</v>
      </c>
      <c r="M501" s="230">
        <v>1.35</v>
      </c>
      <c r="N501" s="133">
        <f t="shared" si="172"/>
        <v>1701</v>
      </c>
      <c r="O501" s="103">
        <f t="shared" si="178"/>
        <v>0.18999999999999995</v>
      </c>
      <c r="P501" s="57">
        <f t="shared" si="173"/>
        <v>239.39999999999992</v>
      </c>
      <c r="Q501" s="140"/>
      <c r="R501" s="133" t="s">
        <v>27</v>
      </c>
      <c r="S501" s="133">
        <f t="shared" ref="S501:S503" si="184">0.04+0.02</f>
        <v>0.06</v>
      </c>
      <c r="T501" s="100">
        <f t="shared" si="175"/>
        <v>75.599999999999994</v>
      </c>
      <c r="U501" s="231"/>
      <c r="V501" s="232"/>
      <c r="W501" s="233"/>
      <c r="X501" s="233"/>
      <c r="Y501" s="233"/>
      <c r="Z501" s="233"/>
    </row>
    <row r="502" spans="1:26" s="6" customFormat="1" ht="33" hidden="1" customHeight="1">
      <c r="A502" s="118" t="s">
        <v>274</v>
      </c>
      <c r="B502" s="119">
        <v>43511</v>
      </c>
      <c r="C502" s="143">
        <v>295727</v>
      </c>
      <c r="D502" s="143">
        <v>5307</v>
      </c>
      <c r="E502" s="127" t="s">
        <v>243</v>
      </c>
      <c r="F502" s="228" t="s">
        <v>280</v>
      </c>
      <c r="G502" s="146">
        <v>43570</v>
      </c>
      <c r="H502" s="122">
        <v>43591</v>
      </c>
      <c r="I502" s="121" t="s">
        <v>26</v>
      </c>
      <c r="J502" s="143">
        <v>520</v>
      </c>
      <c r="K502" s="230">
        <v>1.54</v>
      </c>
      <c r="L502" s="131">
        <f t="shared" si="176"/>
        <v>800.80000000000007</v>
      </c>
      <c r="M502" s="230">
        <v>1.35</v>
      </c>
      <c r="N502" s="133">
        <f t="shared" si="172"/>
        <v>702</v>
      </c>
      <c r="O502" s="103">
        <f t="shared" si="178"/>
        <v>0.18999999999999995</v>
      </c>
      <c r="P502" s="57">
        <f t="shared" si="173"/>
        <v>98.799999999999969</v>
      </c>
      <c r="Q502" s="140"/>
      <c r="R502" s="133" t="s">
        <v>27</v>
      </c>
      <c r="S502" s="133">
        <f t="shared" si="184"/>
        <v>0.06</v>
      </c>
      <c r="T502" s="100">
        <f t="shared" si="175"/>
        <v>31.2</v>
      </c>
      <c r="U502" s="231"/>
      <c r="V502" s="232"/>
      <c r="W502" s="233"/>
      <c r="X502" s="233"/>
      <c r="Y502" s="233"/>
      <c r="Z502" s="233"/>
    </row>
    <row r="503" spans="1:26" s="6" customFormat="1" ht="33" hidden="1" customHeight="1">
      <c r="A503" s="118" t="s">
        <v>274</v>
      </c>
      <c r="B503" s="119">
        <v>43511</v>
      </c>
      <c r="C503" s="143">
        <v>296111</v>
      </c>
      <c r="D503" s="143">
        <v>5307</v>
      </c>
      <c r="E503" s="127" t="s">
        <v>243</v>
      </c>
      <c r="F503" s="228" t="s">
        <v>280</v>
      </c>
      <c r="G503" s="146">
        <v>43570</v>
      </c>
      <c r="H503" s="122">
        <v>43591</v>
      </c>
      <c r="I503" s="121" t="s">
        <v>26</v>
      </c>
      <c r="J503" s="143">
        <v>421</v>
      </c>
      <c r="K503" s="230">
        <v>1.54</v>
      </c>
      <c r="L503" s="131">
        <f t="shared" si="176"/>
        <v>648.34</v>
      </c>
      <c r="M503" s="230">
        <v>1.35</v>
      </c>
      <c r="N503" s="133">
        <f t="shared" si="172"/>
        <v>568.35</v>
      </c>
      <c r="O503" s="103">
        <f t="shared" si="178"/>
        <v>0.18999999999999995</v>
      </c>
      <c r="P503" s="57">
        <f t="shared" si="173"/>
        <v>79.989999999999981</v>
      </c>
      <c r="Q503" s="140"/>
      <c r="R503" s="133" t="s">
        <v>27</v>
      </c>
      <c r="S503" s="133">
        <f t="shared" si="184"/>
        <v>0.06</v>
      </c>
      <c r="T503" s="100">
        <f t="shared" si="175"/>
        <v>25.259999999999998</v>
      </c>
      <c r="U503" s="231"/>
      <c r="V503" s="232"/>
      <c r="W503" s="233"/>
      <c r="X503" s="233"/>
      <c r="Y503" s="233"/>
      <c r="Z503" s="233"/>
    </row>
    <row r="504" spans="1:26" s="6" customFormat="1" ht="33" hidden="1" customHeight="1">
      <c r="A504" s="118" t="s">
        <v>274</v>
      </c>
      <c r="B504" s="119">
        <v>43511</v>
      </c>
      <c r="C504" s="143">
        <v>295442</v>
      </c>
      <c r="D504" s="143">
        <v>5298</v>
      </c>
      <c r="E504" s="127" t="s">
        <v>243</v>
      </c>
      <c r="F504" s="228" t="s">
        <v>281</v>
      </c>
      <c r="G504" s="146">
        <v>43570</v>
      </c>
      <c r="H504" s="122">
        <v>43591</v>
      </c>
      <c r="I504" s="121" t="s">
        <v>26</v>
      </c>
      <c r="J504" s="229">
        <v>1568</v>
      </c>
      <c r="K504" s="230">
        <v>1.3</v>
      </c>
      <c r="L504" s="131">
        <f t="shared" si="176"/>
        <v>2038.4</v>
      </c>
      <c r="M504" s="230">
        <v>1.1299999999999999</v>
      </c>
      <c r="N504" s="133">
        <f t="shared" si="172"/>
        <v>1771.84</v>
      </c>
      <c r="O504" s="103">
        <f t="shared" ref="O504:O534" si="185">+K504-M504</f>
        <v>0.17000000000000015</v>
      </c>
      <c r="P504" s="57">
        <f t="shared" si="173"/>
        <v>266.56000000000023</v>
      </c>
      <c r="Q504" s="140"/>
      <c r="R504" s="133" t="s">
        <v>27</v>
      </c>
      <c r="S504" s="133">
        <f t="shared" ref="S504:S506" si="186">0.03+0.02</f>
        <v>0.05</v>
      </c>
      <c r="T504" s="100">
        <f t="shared" si="175"/>
        <v>78.400000000000006</v>
      </c>
      <c r="U504" s="231"/>
      <c r="V504" s="232"/>
      <c r="W504" s="233"/>
      <c r="X504" s="233"/>
      <c r="Y504" s="233"/>
      <c r="Z504" s="233"/>
    </row>
    <row r="505" spans="1:26" s="6" customFormat="1" ht="33" hidden="1" customHeight="1">
      <c r="A505" s="118" t="s">
        <v>274</v>
      </c>
      <c r="B505" s="119">
        <v>43511</v>
      </c>
      <c r="C505" s="143">
        <v>295451</v>
      </c>
      <c r="D505" s="143">
        <v>5298</v>
      </c>
      <c r="E505" s="127" t="s">
        <v>243</v>
      </c>
      <c r="F505" s="228" t="s">
        <v>281</v>
      </c>
      <c r="G505" s="146">
        <v>43570</v>
      </c>
      <c r="H505" s="122">
        <v>43591</v>
      </c>
      <c r="I505" s="121" t="s">
        <v>26</v>
      </c>
      <c r="J505" s="229">
        <v>1610</v>
      </c>
      <c r="K505" s="230">
        <v>1.3</v>
      </c>
      <c r="L505" s="131">
        <f t="shared" si="176"/>
        <v>2093</v>
      </c>
      <c r="M505" s="230">
        <v>1.1299999999999999</v>
      </c>
      <c r="N505" s="133">
        <f t="shared" si="172"/>
        <v>1819.2999999999997</v>
      </c>
      <c r="O505" s="103">
        <f t="shared" si="185"/>
        <v>0.17000000000000015</v>
      </c>
      <c r="P505" s="57">
        <f t="shared" si="173"/>
        <v>273.70000000000022</v>
      </c>
      <c r="Q505" s="140"/>
      <c r="R505" s="133" t="s">
        <v>27</v>
      </c>
      <c r="S505" s="133">
        <f t="shared" si="186"/>
        <v>0.05</v>
      </c>
      <c r="T505" s="100">
        <f t="shared" si="175"/>
        <v>80.5</v>
      </c>
      <c r="U505" s="231"/>
      <c r="V505" s="232"/>
      <c r="W505" s="233"/>
      <c r="X505" s="233"/>
      <c r="Y505" s="233"/>
      <c r="Z505" s="233"/>
    </row>
    <row r="506" spans="1:26" s="6" customFormat="1" ht="33" hidden="1" customHeight="1">
      <c r="A506" s="118" t="s">
        <v>274</v>
      </c>
      <c r="B506" s="119">
        <v>43511</v>
      </c>
      <c r="C506" s="143">
        <v>295974</v>
      </c>
      <c r="D506" s="143">
        <v>5298</v>
      </c>
      <c r="E506" s="127" t="s">
        <v>243</v>
      </c>
      <c r="F506" s="228" t="s">
        <v>281</v>
      </c>
      <c r="G506" s="146">
        <v>43570</v>
      </c>
      <c r="H506" s="122">
        <v>43591</v>
      </c>
      <c r="I506" s="121" t="s">
        <v>26</v>
      </c>
      <c r="J506" s="229">
        <v>1175</v>
      </c>
      <c r="K506" s="230">
        <v>1.3</v>
      </c>
      <c r="L506" s="131">
        <f t="shared" si="176"/>
        <v>1527.5</v>
      </c>
      <c r="M506" s="230">
        <v>1.1299999999999999</v>
      </c>
      <c r="N506" s="133">
        <f t="shared" si="172"/>
        <v>1327.7499999999998</v>
      </c>
      <c r="O506" s="103">
        <f t="shared" si="185"/>
        <v>0.17000000000000015</v>
      </c>
      <c r="P506" s="57">
        <f t="shared" si="173"/>
        <v>199.75000000000017</v>
      </c>
      <c r="Q506" s="140"/>
      <c r="R506" s="133" t="s">
        <v>27</v>
      </c>
      <c r="S506" s="133">
        <f t="shared" si="186"/>
        <v>0.05</v>
      </c>
      <c r="T506" s="100">
        <f t="shared" si="175"/>
        <v>58.75</v>
      </c>
      <c r="U506" s="231"/>
      <c r="V506" s="232"/>
      <c r="W506" s="233"/>
      <c r="X506" s="233"/>
      <c r="Y506" s="233"/>
      <c r="Z506" s="233"/>
    </row>
    <row r="507" spans="1:26" s="6" customFormat="1" ht="33" hidden="1" customHeight="1">
      <c r="A507" s="118" t="s">
        <v>274</v>
      </c>
      <c r="B507" s="119">
        <v>43511</v>
      </c>
      <c r="C507" s="143">
        <v>295599</v>
      </c>
      <c r="D507" s="143" t="s">
        <v>282</v>
      </c>
      <c r="E507" s="127" t="s">
        <v>243</v>
      </c>
      <c r="F507" s="228" t="s">
        <v>283</v>
      </c>
      <c r="G507" s="146">
        <v>43570</v>
      </c>
      <c r="H507" s="122">
        <v>43591</v>
      </c>
      <c r="I507" s="121" t="s">
        <v>26</v>
      </c>
      <c r="J507" s="229">
        <v>1656</v>
      </c>
      <c r="K507" s="230">
        <v>1.3</v>
      </c>
      <c r="L507" s="131">
        <f t="shared" si="176"/>
        <v>2152.8000000000002</v>
      </c>
      <c r="M507" s="230">
        <v>1.1299999999999999</v>
      </c>
      <c r="N507" s="133">
        <f t="shared" si="172"/>
        <v>1871.2799999999997</v>
      </c>
      <c r="O507" s="103">
        <f t="shared" si="185"/>
        <v>0.17000000000000015</v>
      </c>
      <c r="P507" s="57">
        <f t="shared" si="173"/>
        <v>281.52000000000027</v>
      </c>
      <c r="Q507" s="140"/>
      <c r="R507" s="133" t="s">
        <v>27</v>
      </c>
      <c r="S507" s="133">
        <f t="shared" ref="S507:S509" si="187">0.03+0.02</f>
        <v>0.05</v>
      </c>
      <c r="T507" s="100">
        <f t="shared" si="175"/>
        <v>82.800000000000011</v>
      </c>
      <c r="U507" s="231"/>
      <c r="V507" s="232"/>
      <c r="W507" s="233"/>
      <c r="X507" s="233"/>
      <c r="Y507" s="233"/>
      <c r="Z507" s="233"/>
    </row>
    <row r="508" spans="1:26" s="6" customFormat="1" ht="33" hidden="1" customHeight="1">
      <c r="A508" s="118" t="s">
        <v>274</v>
      </c>
      <c r="B508" s="119">
        <v>43511</v>
      </c>
      <c r="C508" s="143">
        <v>295608</v>
      </c>
      <c r="D508" s="143" t="s">
        <v>282</v>
      </c>
      <c r="E508" s="127" t="s">
        <v>243</v>
      </c>
      <c r="F508" s="228" t="s">
        <v>283</v>
      </c>
      <c r="G508" s="146">
        <v>43570</v>
      </c>
      <c r="H508" s="122">
        <v>43591</v>
      </c>
      <c r="I508" s="121" t="s">
        <v>26</v>
      </c>
      <c r="J508" s="143">
        <v>722</v>
      </c>
      <c r="K508" s="230">
        <v>1.3</v>
      </c>
      <c r="L508" s="131">
        <f t="shared" si="176"/>
        <v>938.6</v>
      </c>
      <c r="M508" s="230">
        <v>1.1299999999999999</v>
      </c>
      <c r="N508" s="133">
        <f t="shared" si="172"/>
        <v>815.8599999999999</v>
      </c>
      <c r="O508" s="103">
        <f t="shared" si="185"/>
        <v>0.17000000000000015</v>
      </c>
      <c r="P508" s="57">
        <f t="shared" si="173"/>
        <v>122.74000000000011</v>
      </c>
      <c r="Q508" s="140"/>
      <c r="R508" s="133" t="s">
        <v>27</v>
      </c>
      <c r="S508" s="133">
        <f t="shared" si="187"/>
        <v>0.05</v>
      </c>
      <c r="T508" s="100">
        <f t="shared" si="175"/>
        <v>36.1</v>
      </c>
      <c r="U508" s="231"/>
      <c r="V508" s="232"/>
      <c r="W508" s="233"/>
      <c r="X508" s="233"/>
      <c r="Y508" s="233"/>
      <c r="Z508" s="233"/>
    </row>
    <row r="509" spans="1:26" s="6" customFormat="1" ht="33" hidden="1" customHeight="1">
      <c r="A509" s="118" t="s">
        <v>274</v>
      </c>
      <c r="B509" s="119">
        <v>43511</v>
      </c>
      <c r="C509" s="143">
        <v>296001</v>
      </c>
      <c r="D509" s="143" t="s">
        <v>282</v>
      </c>
      <c r="E509" s="127" t="s">
        <v>243</v>
      </c>
      <c r="F509" s="228" t="s">
        <v>283</v>
      </c>
      <c r="G509" s="146">
        <v>43570</v>
      </c>
      <c r="H509" s="122">
        <v>43591</v>
      </c>
      <c r="I509" s="121" t="s">
        <v>26</v>
      </c>
      <c r="J509" s="143">
        <v>833</v>
      </c>
      <c r="K509" s="230">
        <v>1.3</v>
      </c>
      <c r="L509" s="131">
        <f t="shared" si="176"/>
        <v>1082.9000000000001</v>
      </c>
      <c r="M509" s="230">
        <v>1.1299999999999999</v>
      </c>
      <c r="N509" s="133">
        <f t="shared" si="172"/>
        <v>941.29</v>
      </c>
      <c r="O509" s="103">
        <f t="shared" si="185"/>
        <v>0.17000000000000015</v>
      </c>
      <c r="P509" s="57">
        <f t="shared" si="173"/>
        <v>141.61000000000013</v>
      </c>
      <c r="Q509" s="140"/>
      <c r="R509" s="133" t="s">
        <v>27</v>
      </c>
      <c r="S509" s="133">
        <f t="shared" si="187"/>
        <v>0.05</v>
      </c>
      <c r="T509" s="100">
        <f t="shared" si="175"/>
        <v>41.650000000000006</v>
      </c>
      <c r="U509" s="231"/>
      <c r="V509" s="232"/>
      <c r="W509" s="233"/>
      <c r="X509" s="233"/>
      <c r="Y509" s="233"/>
      <c r="Z509" s="233"/>
    </row>
    <row r="510" spans="1:26" s="6" customFormat="1" ht="33" hidden="1" customHeight="1">
      <c r="A510" s="118" t="s">
        <v>270</v>
      </c>
      <c r="B510" s="119">
        <v>43511</v>
      </c>
      <c r="C510" s="143">
        <v>295690</v>
      </c>
      <c r="D510" s="143">
        <v>5306</v>
      </c>
      <c r="E510" s="127" t="s">
        <v>243</v>
      </c>
      <c r="F510" s="228" t="s">
        <v>284</v>
      </c>
      <c r="G510" s="146">
        <v>43570</v>
      </c>
      <c r="H510" s="122">
        <v>43591</v>
      </c>
      <c r="I510" s="121" t="s">
        <v>26</v>
      </c>
      <c r="J510" s="143">
        <v>490</v>
      </c>
      <c r="K510" s="230">
        <v>1.38</v>
      </c>
      <c r="L510" s="131">
        <f t="shared" si="176"/>
        <v>676.19999999999993</v>
      </c>
      <c r="M510" s="230">
        <v>1.2</v>
      </c>
      <c r="N510" s="133">
        <f t="shared" si="172"/>
        <v>588</v>
      </c>
      <c r="O510" s="103">
        <f t="shared" si="185"/>
        <v>0.17999999999999994</v>
      </c>
      <c r="P510" s="57">
        <f t="shared" si="173"/>
        <v>88.199999999999974</v>
      </c>
      <c r="Q510" s="140"/>
      <c r="R510" s="133" t="s">
        <v>27</v>
      </c>
      <c r="S510" s="133">
        <f t="shared" ref="S510:S512" si="188">0.03+0.02</f>
        <v>0.05</v>
      </c>
      <c r="T510" s="100">
        <f t="shared" si="175"/>
        <v>24.5</v>
      </c>
      <c r="U510" s="231"/>
      <c r="V510" s="232"/>
      <c r="W510" s="233"/>
      <c r="X510" s="233"/>
      <c r="Y510" s="233"/>
      <c r="Z510" s="233"/>
    </row>
    <row r="511" spans="1:26" s="6" customFormat="1" ht="33" hidden="1" customHeight="1">
      <c r="A511" s="118" t="s">
        <v>270</v>
      </c>
      <c r="B511" s="119">
        <v>43511</v>
      </c>
      <c r="C511" s="143">
        <v>295709</v>
      </c>
      <c r="D511" s="143">
        <v>5306</v>
      </c>
      <c r="E511" s="127" t="s">
        <v>243</v>
      </c>
      <c r="F511" s="228" t="s">
        <v>284</v>
      </c>
      <c r="G511" s="146">
        <v>43570</v>
      </c>
      <c r="H511" s="122">
        <v>43591</v>
      </c>
      <c r="I511" s="121" t="s">
        <v>26</v>
      </c>
      <c r="J511" s="143">
        <v>629</v>
      </c>
      <c r="K511" s="230">
        <v>1.38</v>
      </c>
      <c r="L511" s="131">
        <f t="shared" si="176"/>
        <v>868.02</v>
      </c>
      <c r="M511" s="230">
        <v>1.2</v>
      </c>
      <c r="N511" s="133">
        <f t="shared" si="172"/>
        <v>754.8</v>
      </c>
      <c r="O511" s="103">
        <f t="shared" si="185"/>
        <v>0.17999999999999994</v>
      </c>
      <c r="P511" s="57">
        <f t="shared" si="173"/>
        <v>113.21999999999996</v>
      </c>
      <c r="Q511" s="140"/>
      <c r="R511" s="133" t="s">
        <v>27</v>
      </c>
      <c r="S511" s="133">
        <f t="shared" si="188"/>
        <v>0.05</v>
      </c>
      <c r="T511" s="100">
        <f t="shared" si="175"/>
        <v>31.450000000000003</v>
      </c>
      <c r="U511" s="231"/>
      <c r="V511" s="232"/>
      <c r="W511" s="233"/>
      <c r="X511" s="233"/>
      <c r="Y511" s="233"/>
      <c r="Z511" s="233"/>
    </row>
    <row r="512" spans="1:26" s="6" customFormat="1" ht="33" hidden="1" customHeight="1">
      <c r="A512" s="118" t="s">
        <v>270</v>
      </c>
      <c r="B512" s="119">
        <v>43511</v>
      </c>
      <c r="C512" s="143">
        <v>296102</v>
      </c>
      <c r="D512" s="143">
        <v>5306</v>
      </c>
      <c r="E512" s="127" t="s">
        <v>243</v>
      </c>
      <c r="F512" s="228" t="s">
        <v>284</v>
      </c>
      <c r="G512" s="146">
        <v>43570</v>
      </c>
      <c r="H512" s="122">
        <v>43591</v>
      </c>
      <c r="I512" s="121" t="s">
        <v>26</v>
      </c>
      <c r="J512" s="143">
        <v>252</v>
      </c>
      <c r="K512" s="230">
        <v>1.38</v>
      </c>
      <c r="L512" s="131">
        <f t="shared" si="176"/>
        <v>347.76</v>
      </c>
      <c r="M512" s="230">
        <v>1.2</v>
      </c>
      <c r="N512" s="133">
        <f t="shared" si="172"/>
        <v>302.39999999999998</v>
      </c>
      <c r="O512" s="103">
        <f t="shared" si="185"/>
        <v>0.17999999999999994</v>
      </c>
      <c r="P512" s="57">
        <f t="shared" ref="P512:P552" si="189">+O512*J512</f>
        <v>45.359999999999985</v>
      </c>
      <c r="Q512" s="140"/>
      <c r="R512" s="133" t="s">
        <v>27</v>
      </c>
      <c r="S512" s="133">
        <f t="shared" si="188"/>
        <v>0.05</v>
      </c>
      <c r="T512" s="100">
        <f t="shared" ref="T512:T552" si="190">+S512*J512</f>
        <v>12.600000000000001</v>
      </c>
      <c r="U512" s="231"/>
      <c r="V512" s="232"/>
      <c r="W512" s="233"/>
      <c r="X512" s="233"/>
      <c r="Y512" s="233"/>
      <c r="Z512" s="233"/>
    </row>
    <row r="513" spans="1:26" s="6" customFormat="1" ht="33" hidden="1" customHeight="1">
      <c r="A513" s="118" t="s">
        <v>270</v>
      </c>
      <c r="B513" s="119">
        <v>43511</v>
      </c>
      <c r="C513" s="143">
        <v>295507</v>
      </c>
      <c r="D513" s="143">
        <v>5299</v>
      </c>
      <c r="E513" s="127" t="s">
        <v>243</v>
      </c>
      <c r="F513" s="228" t="s">
        <v>285</v>
      </c>
      <c r="G513" s="146">
        <v>43570</v>
      </c>
      <c r="H513" s="122">
        <v>43591</v>
      </c>
      <c r="I513" s="121" t="s">
        <v>26</v>
      </c>
      <c r="J513" s="229">
        <v>1029</v>
      </c>
      <c r="K513" s="230">
        <v>1.39</v>
      </c>
      <c r="L513" s="131">
        <f t="shared" si="176"/>
        <v>1430.31</v>
      </c>
      <c r="M513" s="230">
        <v>1.23</v>
      </c>
      <c r="N513" s="133">
        <f t="shared" si="172"/>
        <v>1265.67</v>
      </c>
      <c r="O513" s="103">
        <f t="shared" si="185"/>
        <v>0.15999999999999992</v>
      </c>
      <c r="P513" s="57">
        <f t="shared" si="189"/>
        <v>164.63999999999993</v>
      </c>
      <c r="Q513" s="140"/>
      <c r="R513" s="133" t="s">
        <v>27</v>
      </c>
      <c r="S513" s="133">
        <f t="shared" ref="S513:S527" si="191">0.04+0.02</f>
        <v>0.06</v>
      </c>
      <c r="T513" s="100">
        <f t="shared" si="190"/>
        <v>61.739999999999995</v>
      </c>
      <c r="U513" s="231"/>
      <c r="V513" s="232"/>
      <c r="W513" s="233"/>
      <c r="X513" s="233"/>
      <c r="Y513" s="233"/>
      <c r="Z513" s="233"/>
    </row>
    <row r="514" spans="1:26" s="6" customFormat="1" ht="33" hidden="1" customHeight="1">
      <c r="A514" s="118" t="s">
        <v>270</v>
      </c>
      <c r="B514" s="119">
        <v>43511</v>
      </c>
      <c r="C514" s="143">
        <v>295516</v>
      </c>
      <c r="D514" s="143">
        <v>5299</v>
      </c>
      <c r="E514" s="127" t="s">
        <v>243</v>
      </c>
      <c r="F514" s="228" t="s">
        <v>285</v>
      </c>
      <c r="G514" s="146">
        <v>43570</v>
      </c>
      <c r="H514" s="122">
        <v>43591</v>
      </c>
      <c r="I514" s="121" t="s">
        <v>26</v>
      </c>
      <c r="J514" s="229">
        <v>1010</v>
      </c>
      <c r="K514" s="230">
        <v>1.39</v>
      </c>
      <c r="L514" s="131">
        <f t="shared" si="176"/>
        <v>1403.8999999999999</v>
      </c>
      <c r="M514" s="230">
        <v>1.23</v>
      </c>
      <c r="N514" s="133">
        <f t="shared" si="172"/>
        <v>1242.3</v>
      </c>
      <c r="O514" s="103">
        <f t="shared" si="185"/>
        <v>0.15999999999999992</v>
      </c>
      <c r="P514" s="57">
        <f t="shared" si="189"/>
        <v>161.59999999999991</v>
      </c>
      <c r="Q514" s="140"/>
      <c r="R514" s="133" t="s">
        <v>27</v>
      </c>
      <c r="S514" s="133">
        <f t="shared" si="191"/>
        <v>0.06</v>
      </c>
      <c r="T514" s="100">
        <f t="shared" si="190"/>
        <v>60.599999999999994</v>
      </c>
      <c r="U514" s="231"/>
      <c r="V514" s="232"/>
      <c r="W514" s="233"/>
      <c r="X514" s="233"/>
      <c r="Y514" s="233"/>
      <c r="Z514" s="233"/>
    </row>
    <row r="515" spans="1:26" s="6" customFormat="1" ht="33" hidden="1" customHeight="1">
      <c r="A515" s="118" t="s">
        <v>270</v>
      </c>
      <c r="B515" s="119">
        <v>43511</v>
      </c>
      <c r="C515" s="143">
        <v>295983</v>
      </c>
      <c r="D515" s="143">
        <v>5299</v>
      </c>
      <c r="E515" s="127" t="s">
        <v>243</v>
      </c>
      <c r="F515" s="228" t="s">
        <v>285</v>
      </c>
      <c r="G515" s="146">
        <v>43570</v>
      </c>
      <c r="H515" s="122">
        <v>43591</v>
      </c>
      <c r="I515" s="121" t="s">
        <v>26</v>
      </c>
      <c r="J515" s="143">
        <v>753</v>
      </c>
      <c r="K515" s="230">
        <v>1.39</v>
      </c>
      <c r="L515" s="131">
        <f t="shared" si="176"/>
        <v>1046.6699999999998</v>
      </c>
      <c r="M515" s="230">
        <v>1.23</v>
      </c>
      <c r="N515" s="133">
        <f t="shared" si="172"/>
        <v>926.18999999999994</v>
      </c>
      <c r="O515" s="103">
        <f t="shared" si="185"/>
        <v>0.15999999999999992</v>
      </c>
      <c r="P515" s="57">
        <f t="shared" si="189"/>
        <v>120.47999999999993</v>
      </c>
      <c r="Q515" s="140"/>
      <c r="R515" s="133" t="s">
        <v>27</v>
      </c>
      <c r="S515" s="133">
        <f t="shared" si="191"/>
        <v>0.06</v>
      </c>
      <c r="T515" s="100">
        <f t="shared" si="190"/>
        <v>45.18</v>
      </c>
      <c r="U515" s="231"/>
      <c r="V515" s="232"/>
      <c r="W515" s="233"/>
      <c r="X515" s="233"/>
      <c r="Y515" s="233"/>
      <c r="Z515" s="233"/>
    </row>
    <row r="516" spans="1:26" s="6" customFormat="1" ht="33" hidden="1" customHeight="1">
      <c r="A516" s="118" t="s">
        <v>270</v>
      </c>
      <c r="B516" s="119">
        <v>43511</v>
      </c>
      <c r="C516" s="143">
        <v>295671</v>
      </c>
      <c r="D516" s="143">
        <v>5305</v>
      </c>
      <c r="E516" s="127" t="s">
        <v>243</v>
      </c>
      <c r="F516" s="228" t="s">
        <v>286</v>
      </c>
      <c r="G516" s="146">
        <v>43570</v>
      </c>
      <c r="H516" s="122">
        <v>43591</v>
      </c>
      <c r="I516" s="121" t="s">
        <v>26</v>
      </c>
      <c r="J516" s="143">
        <v>931</v>
      </c>
      <c r="K516" s="230">
        <v>1.54</v>
      </c>
      <c r="L516" s="131">
        <f t="shared" si="176"/>
        <v>1433.74</v>
      </c>
      <c r="M516" s="230">
        <v>1.35</v>
      </c>
      <c r="N516" s="133">
        <f t="shared" si="172"/>
        <v>1256.8500000000001</v>
      </c>
      <c r="O516" s="103">
        <f t="shared" si="185"/>
        <v>0.18999999999999995</v>
      </c>
      <c r="P516" s="57">
        <f t="shared" si="189"/>
        <v>176.88999999999996</v>
      </c>
      <c r="Q516" s="140"/>
      <c r="R516" s="133" t="s">
        <v>27</v>
      </c>
      <c r="S516" s="133">
        <f t="shared" si="191"/>
        <v>0.06</v>
      </c>
      <c r="T516" s="100">
        <f t="shared" si="190"/>
        <v>55.86</v>
      </c>
      <c r="U516" s="231"/>
      <c r="V516" s="232"/>
      <c r="W516" s="233"/>
      <c r="X516" s="233"/>
      <c r="Y516" s="233"/>
      <c r="Z516" s="233"/>
    </row>
    <row r="517" spans="1:26" s="6" customFormat="1" ht="33" hidden="1" customHeight="1">
      <c r="A517" s="118" t="s">
        <v>270</v>
      </c>
      <c r="B517" s="119">
        <v>43511</v>
      </c>
      <c r="C517" s="143">
        <v>295680</v>
      </c>
      <c r="D517" s="143">
        <v>5305</v>
      </c>
      <c r="E517" s="127" t="s">
        <v>243</v>
      </c>
      <c r="F517" s="228" t="s">
        <v>286</v>
      </c>
      <c r="G517" s="146">
        <v>43570</v>
      </c>
      <c r="H517" s="122">
        <v>43591</v>
      </c>
      <c r="I517" s="121" t="s">
        <v>26</v>
      </c>
      <c r="J517" s="229">
        <v>1127</v>
      </c>
      <c r="K517" s="230">
        <v>1.54</v>
      </c>
      <c r="L517" s="131">
        <f t="shared" si="176"/>
        <v>1735.58</v>
      </c>
      <c r="M517" s="230">
        <v>1.35</v>
      </c>
      <c r="N517" s="133">
        <f t="shared" si="172"/>
        <v>1521.45</v>
      </c>
      <c r="O517" s="103">
        <f t="shared" si="185"/>
        <v>0.18999999999999995</v>
      </c>
      <c r="P517" s="57">
        <f t="shared" si="189"/>
        <v>214.12999999999994</v>
      </c>
      <c r="Q517" s="140"/>
      <c r="R517" s="133" t="s">
        <v>27</v>
      </c>
      <c r="S517" s="133">
        <f t="shared" si="191"/>
        <v>0.06</v>
      </c>
      <c r="T517" s="100">
        <f t="shared" si="190"/>
        <v>67.62</v>
      </c>
      <c r="U517" s="231"/>
      <c r="V517" s="232"/>
      <c r="W517" s="233"/>
      <c r="X517" s="233"/>
      <c r="Y517" s="233"/>
      <c r="Z517" s="233"/>
    </row>
    <row r="518" spans="1:26" s="6" customFormat="1" ht="33" hidden="1" customHeight="1">
      <c r="A518" s="118" t="s">
        <v>270</v>
      </c>
      <c r="B518" s="119">
        <v>43511</v>
      </c>
      <c r="C518" s="143">
        <v>296093</v>
      </c>
      <c r="D518" s="143">
        <v>5305</v>
      </c>
      <c r="E518" s="127" t="s">
        <v>243</v>
      </c>
      <c r="F518" s="228" t="s">
        <v>286</v>
      </c>
      <c r="G518" s="146">
        <v>43570</v>
      </c>
      <c r="H518" s="122">
        <v>43591</v>
      </c>
      <c r="I518" s="121" t="s">
        <v>26</v>
      </c>
      <c r="J518" s="143">
        <v>461</v>
      </c>
      <c r="K518" s="230">
        <v>1.54</v>
      </c>
      <c r="L518" s="131">
        <f t="shared" si="176"/>
        <v>709.94</v>
      </c>
      <c r="M518" s="230">
        <v>1.35</v>
      </c>
      <c r="N518" s="133">
        <f t="shared" si="172"/>
        <v>622.35</v>
      </c>
      <c r="O518" s="103">
        <f t="shared" si="185"/>
        <v>0.18999999999999995</v>
      </c>
      <c r="P518" s="57">
        <f t="shared" si="189"/>
        <v>87.589999999999975</v>
      </c>
      <c r="Q518" s="140"/>
      <c r="R518" s="133" t="s">
        <v>27</v>
      </c>
      <c r="S518" s="133">
        <f t="shared" si="191"/>
        <v>0.06</v>
      </c>
      <c r="T518" s="100">
        <f t="shared" si="190"/>
        <v>27.66</v>
      </c>
      <c r="U518" s="231"/>
      <c r="V518" s="232"/>
      <c r="W518" s="233"/>
      <c r="X518" s="233"/>
      <c r="Y518" s="233"/>
      <c r="Z518" s="233"/>
    </row>
    <row r="519" spans="1:26" s="6" customFormat="1" ht="33" hidden="1" customHeight="1">
      <c r="A519" s="118" t="s">
        <v>272</v>
      </c>
      <c r="B519" s="119">
        <v>43511</v>
      </c>
      <c r="C519" s="143">
        <v>295406</v>
      </c>
      <c r="D519" s="143">
        <v>5296</v>
      </c>
      <c r="E519" s="127" t="s">
        <v>243</v>
      </c>
      <c r="F519" s="228" t="s">
        <v>287</v>
      </c>
      <c r="G519" s="146">
        <v>43570</v>
      </c>
      <c r="H519" s="122">
        <v>43591</v>
      </c>
      <c r="I519" s="121" t="s">
        <v>26</v>
      </c>
      <c r="J519" s="229">
        <v>1078</v>
      </c>
      <c r="K519" s="230">
        <v>1.53</v>
      </c>
      <c r="L519" s="131">
        <f t="shared" si="176"/>
        <v>1649.34</v>
      </c>
      <c r="M519" s="230">
        <v>1.33</v>
      </c>
      <c r="N519" s="133">
        <f t="shared" si="172"/>
        <v>1433.74</v>
      </c>
      <c r="O519" s="103">
        <f t="shared" si="185"/>
        <v>0.19999999999999996</v>
      </c>
      <c r="P519" s="57">
        <f t="shared" si="189"/>
        <v>215.59999999999997</v>
      </c>
      <c r="Q519" s="140"/>
      <c r="R519" s="133" t="s">
        <v>27</v>
      </c>
      <c r="S519" s="133">
        <f t="shared" si="191"/>
        <v>0.06</v>
      </c>
      <c r="T519" s="100">
        <f t="shared" si="190"/>
        <v>64.679999999999993</v>
      </c>
      <c r="U519" s="231"/>
      <c r="V519" s="232"/>
      <c r="W519" s="233"/>
      <c r="X519" s="233"/>
      <c r="Y519" s="233"/>
      <c r="Z519" s="233"/>
    </row>
    <row r="520" spans="1:26" s="6" customFormat="1" ht="33" hidden="1" customHeight="1">
      <c r="A520" s="118" t="s">
        <v>272</v>
      </c>
      <c r="B520" s="119">
        <v>43511</v>
      </c>
      <c r="C520" s="143">
        <v>295415</v>
      </c>
      <c r="D520" s="143">
        <v>5296</v>
      </c>
      <c r="E520" s="127" t="s">
        <v>243</v>
      </c>
      <c r="F520" s="228" t="s">
        <v>287</v>
      </c>
      <c r="G520" s="146">
        <v>43570</v>
      </c>
      <c r="H520" s="122">
        <v>43591</v>
      </c>
      <c r="I520" s="121" t="s">
        <v>26</v>
      </c>
      <c r="J520" s="229">
        <v>1050</v>
      </c>
      <c r="K520" s="230">
        <v>1.53</v>
      </c>
      <c r="L520" s="131">
        <f t="shared" si="176"/>
        <v>1606.5</v>
      </c>
      <c r="M520" s="230">
        <v>1.33</v>
      </c>
      <c r="N520" s="133">
        <f t="shared" si="172"/>
        <v>1396.5</v>
      </c>
      <c r="O520" s="103">
        <f t="shared" si="185"/>
        <v>0.19999999999999996</v>
      </c>
      <c r="P520" s="57">
        <f t="shared" si="189"/>
        <v>209.99999999999994</v>
      </c>
      <c r="Q520" s="140"/>
      <c r="R520" s="133" t="s">
        <v>27</v>
      </c>
      <c r="S520" s="133">
        <f t="shared" si="191"/>
        <v>0.06</v>
      </c>
      <c r="T520" s="100">
        <f t="shared" si="190"/>
        <v>63</v>
      </c>
      <c r="U520" s="231"/>
      <c r="V520" s="232"/>
      <c r="W520" s="233"/>
      <c r="X520" s="233"/>
      <c r="Y520" s="233"/>
      <c r="Z520" s="233"/>
    </row>
    <row r="521" spans="1:26" s="6" customFormat="1" ht="33" hidden="1" customHeight="1">
      <c r="A521" s="118" t="s">
        <v>272</v>
      </c>
      <c r="B521" s="119">
        <v>43511</v>
      </c>
      <c r="C521" s="143">
        <v>295956</v>
      </c>
      <c r="D521" s="143">
        <v>5296</v>
      </c>
      <c r="E521" s="127" t="s">
        <v>243</v>
      </c>
      <c r="F521" s="228" t="s">
        <v>287</v>
      </c>
      <c r="G521" s="146">
        <v>43570</v>
      </c>
      <c r="H521" s="122">
        <v>43591</v>
      </c>
      <c r="I521" s="121" t="s">
        <v>26</v>
      </c>
      <c r="J521" s="143">
        <v>795</v>
      </c>
      <c r="K521" s="230">
        <v>1.53</v>
      </c>
      <c r="L521" s="131">
        <f t="shared" si="176"/>
        <v>1216.3499999999999</v>
      </c>
      <c r="M521" s="230">
        <v>1.33</v>
      </c>
      <c r="N521" s="133">
        <f t="shared" si="172"/>
        <v>1057.3500000000001</v>
      </c>
      <c r="O521" s="103">
        <f t="shared" si="185"/>
        <v>0.19999999999999996</v>
      </c>
      <c r="P521" s="57">
        <f t="shared" si="189"/>
        <v>158.99999999999997</v>
      </c>
      <c r="Q521" s="140"/>
      <c r="R521" s="133" t="s">
        <v>27</v>
      </c>
      <c r="S521" s="133">
        <f t="shared" si="191"/>
        <v>0.06</v>
      </c>
      <c r="T521" s="100">
        <f t="shared" si="190"/>
        <v>47.699999999999996</v>
      </c>
      <c r="U521" s="231"/>
      <c r="V521" s="232"/>
      <c r="W521" s="233"/>
      <c r="X521" s="233"/>
      <c r="Y521" s="233"/>
      <c r="Z521" s="233"/>
    </row>
    <row r="522" spans="1:26" s="6" customFormat="1" ht="33" hidden="1" customHeight="1">
      <c r="A522" s="118" t="s">
        <v>270</v>
      </c>
      <c r="B522" s="119">
        <v>43511</v>
      </c>
      <c r="C522" s="143">
        <v>295570</v>
      </c>
      <c r="D522" s="143">
        <v>5300</v>
      </c>
      <c r="E522" s="127" t="s">
        <v>243</v>
      </c>
      <c r="F522" s="228" t="s">
        <v>288</v>
      </c>
      <c r="G522" s="146">
        <v>43570</v>
      </c>
      <c r="H522" s="122">
        <v>43591</v>
      </c>
      <c r="I522" s="121" t="s">
        <v>26</v>
      </c>
      <c r="J522" s="143">
        <v>784</v>
      </c>
      <c r="K522" s="230">
        <v>1.39</v>
      </c>
      <c r="L522" s="131">
        <f t="shared" si="176"/>
        <v>1089.76</v>
      </c>
      <c r="M522" s="230">
        <v>1.23</v>
      </c>
      <c r="N522" s="133">
        <f t="shared" si="172"/>
        <v>964.31999999999994</v>
      </c>
      <c r="O522" s="103">
        <f t="shared" si="185"/>
        <v>0.15999999999999992</v>
      </c>
      <c r="P522" s="57">
        <f t="shared" si="189"/>
        <v>125.43999999999994</v>
      </c>
      <c r="Q522" s="140"/>
      <c r="R522" s="133" t="s">
        <v>27</v>
      </c>
      <c r="S522" s="133">
        <f t="shared" si="191"/>
        <v>0.06</v>
      </c>
      <c r="T522" s="100">
        <f t="shared" si="190"/>
        <v>47.04</v>
      </c>
      <c r="U522" s="231"/>
      <c r="V522" s="232"/>
      <c r="W522" s="233"/>
      <c r="X522" s="233"/>
      <c r="Y522" s="233"/>
      <c r="Z522" s="233"/>
    </row>
    <row r="523" spans="1:26" s="6" customFormat="1" ht="33" hidden="1" customHeight="1">
      <c r="A523" s="118" t="s">
        <v>270</v>
      </c>
      <c r="B523" s="119">
        <v>43511</v>
      </c>
      <c r="C523" s="143">
        <v>295580</v>
      </c>
      <c r="D523" s="143">
        <v>5300</v>
      </c>
      <c r="E523" s="127" t="s">
        <v>243</v>
      </c>
      <c r="F523" s="228" t="s">
        <v>288</v>
      </c>
      <c r="G523" s="146">
        <v>43570</v>
      </c>
      <c r="H523" s="122">
        <v>43591</v>
      </c>
      <c r="I523" s="121" t="s">
        <v>26</v>
      </c>
      <c r="J523" s="143">
        <v>773</v>
      </c>
      <c r="K523" s="230">
        <v>1.39</v>
      </c>
      <c r="L523" s="131">
        <f t="shared" si="176"/>
        <v>1074.47</v>
      </c>
      <c r="M523" s="230">
        <v>1.23</v>
      </c>
      <c r="N523" s="133">
        <f t="shared" si="172"/>
        <v>950.79</v>
      </c>
      <c r="O523" s="103">
        <f t="shared" si="185"/>
        <v>0.15999999999999992</v>
      </c>
      <c r="P523" s="57">
        <f t="shared" si="189"/>
        <v>123.67999999999994</v>
      </c>
      <c r="Q523" s="140"/>
      <c r="R523" s="133" t="s">
        <v>27</v>
      </c>
      <c r="S523" s="133">
        <f t="shared" si="191"/>
        <v>0.06</v>
      </c>
      <c r="T523" s="100">
        <f t="shared" si="190"/>
        <v>46.379999999999995</v>
      </c>
      <c r="U523" s="231"/>
      <c r="V523" s="232"/>
      <c r="W523" s="233"/>
      <c r="X523" s="233"/>
      <c r="Y523" s="233"/>
      <c r="Z523" s="233"/>
    </row>
    <row r="524" spans="1:26" s="6" customFormat="1" ht="33" hidden="1" customHeight="1">
      <c r="A524" s="118" t="s">
        <v>270</v>
      </c>
      <c r="B524" s="119">
        <v>43511</v>
      </c>
      <c r="C524" s="143">
        <v>295992</v>
      </c>
      <c r="D524" s="143">
        <v>5300</v>
      </c>
      <c r="E524" s="127" t="s">
        <v>243</v>
      </c>
      <c r="F524" s="228" t="s">
        <v>288</v>
      </c>
      <c r="G524" s="146">
        <v>43570</v>
      </c>
      <c r="H524" s="122">
        <v>43591</v>
      </c>
      <c r="I524" s="121" t="s">
        <v>26</v>
      </c>
      <c r="J524" s="143">
        <v>575</v>
      </c>
      <c r="K524" s="230">
        <v>1.39</v>
      </c>
      <c r="L524" s="131">
        <f t="shared" si="176"/>
        <v>799.25</v>
      </c>
      <c r="M524" s="230">
        <v>1.23</v>
      </c>
      <c r="N524" s="133">
        <f t="shared" si="172"/>
        <v>707.25</v>
      </c>
      <c r="O524" s="103">
        <f t="shared" si="185"/>
        <v>0.15999999999999992</v>
      </c>
      <c r="P524" s="57">
        <f t="shared" si="189"/>
        <v>91.999999999999957</v>
      </c>
      <c r="Q524" s="140"/>
      <c r="R524" s="133" t="s">
        <v>27</v>
      </c>
      <c r="S524" s="133">
        <f t="shared" si="191"/>
        <v>0.06</v>
      </c>
      <c r="T524" s="100">
        <f t="shared" si="190"/>
        <v>34.5</v>
      </c>
      <c r="U524" s="231"/>
      <c r="V524" s="232"/>
      <c r="W524" s="233"/>
      <c r="X524" s="233"/>
      <c r="Y524" s="233"/>
      <c r="Z524" s="233"/>
    </row>
    <row r="525" spans="1:26" s="6" customFormat="1" ht="33" hidden="1" customHeight="1">
      <c r="A525" s="118" t="s">
        <v>272</v>
      </c>
      <c r="B525" s="119">
        <v>43511</v>
      </c>
      <c r="C525" s="143">
        <v>295754</v>
      </c>
      <c r="D525" s="143">
        <v>5309</v>
      </c>
      <c r="E525" s="127" t="s">
        <v>243</v>
      </c>
      <c r="F525" s="228" t="s">
        <v>289</v>
      </c>
      <c r="G525" s="146">
        <v>43570</v>
      </c>
      <c r="H525" s="122">
        <v>43591</v>
      </c>
      <c r="I525" s="121" t="s">
        <v>26</v>
      </c>
      <c r="J525" s="143">
        <v>441</v>
      </c>
      <c r="K525" s="230">
        <v>1.55</v>
      </c>
      <c r="L525" s="131">
        <f t="shared" si="176"/>
        <v>683.55000000000007</v>
      </c>
      <c r="M525" s="230">
        <v>1.36</v>
      </c>
      <c r="N525" s="133">
        <f t="shared" si="172"/>
        <v>599.76</v>
      </c>
      <c r="O525" s="103">
        <f t="shared" si="185"/>
        <v>0.18999999999999995</v>
      </c>
      <c r="P525" s="57">
        <f t="shared" si="189"/>
        <v>83.789999999999978</v>
      </c>
      <c r="Q525" s="140"/>
      <c r="R525" s="133" t="s">
        <v>27</v>
      </c>
      <c r="S525" s="133">
        <f t="shared" si="191"/>
        <v>0.06</v>
      </c>
      <c r="T525" s="100">
        <f t="shared" si="190"/>
        <v>26.459999999999997</v>
      </c>
      <c r="U525" s="231"/>
      <c r="V525" s="232"/>
      <c r="W525" s="233"/>
      <c r="X525" s="233"/>
      <c r="Y525" s="233"/>
      <c r="Z525" s="233"/>
    </row>
    <row r="526" spans="1:26" s="6" customFormat="1" ht="33" hidden="1" customHeight="1">
      <c r="A526" s="118" t="s">
        <v>272</v>
      </c>
      <c r="B526" s="119">
        <v>43511</v>
      </c>
      <c r="C526" s="143">
        <v>295763</v>
      </c>
      <c r="D526" s="143">
        <v>5309</v>
      </c>
      <c r="E526" s="127" t="s">
        <v>243</v>
      </c>
      <c r="F526" s="228" t="s">
        <v>289</v>
      </c>
      <c r="G526" s="146">
        <v>43570</v>
      </c>
      <c r="H526" s="122">
        <v>43591</v>
      </c>
      <c r="I526" s="121" t="s">
        <v>26</v>
      </c>
      <c r="J526" s="143">
        <v>678</v>
      </c>
      <c r="K526" s="230">
        <v>1.55</v>
      </c>
      <c r="L526" s="131">
        <f t="shared" si="176"/>
        <v>1050.9000000000001</v>
      </c>
      <c r="M526" s="230">
        <v>1.36</v>
      </c>
      <c r="N526" s="133">
        <f t="shared" si="172"/>
        <v>922.08</v>
      </c>
      <c r="O526" s="103">
        <f t="shared" si="185"/>
        <v>0.18999999999999995</v>
      </c>
      <c r="P526" s="57">
        <f t="shared" si="189"/>
        <v>128.81999999999996</v>
      </c>
      <c r="Q526" s="140"/>
      <c r="R526" s="133" t="s">
        <v>27</v>
      </c>
      <c r="S526" s="133">
        <f t="shared" si="191"/>
        <v>0.06</v>
      </c>
      <c r="T526" s="100">
        <f t="shared" si="190"/>
        <v>40.68</v>
      </c>
      <c r="U526" s="231"/>
      <c r="V526" s="232"/>
      <c r="W526" s="233"/>
      <c r="X526" s="233"/>
      <c r="Y526" s="233"/>
      <c r="Z526" s="233"/>
    </row>
    <row r="527" spans="1:26" s="6" customFormat="1" ht="33" hidden="1" customHeight="1">
      <c r="A527" s="118" t="s">
        <v>272</v>
      </c>
      <c r="B527" s="119">
        <v>43511</v>
      </c>
      <c r="C527" s="143">
        <v>296130</v>
      </c>
      <c r="D527" s="143">
        <v>5309</v>
      </c>
      <c r="E527" s="127" t="s">
        <v>243</v>
      </c>
      <c r="F527" s="228" t="s">
        <v>289</v>
      </c>
      <c r="G527" s="146">
        <v>43570</v>
      </c>
      <c r="H527" s="122">
        <v>43591</v>
      </c>
      <c r="I527" s="121" t="s">
        <v>26</v>
      </c>
      <c r="J527" s="143">
        <v>50</v>
      </c>
      <c r="K527" s="230">
        <v>1.55</v>
      </c>
      <c r="L527" s="131">
        <f t="shared" si="176"/>
        <v>77.5</v>
      </c>
      <c r="M527" s="230">
        <v>1.36</v>
      </c>
      <c r="N527" s="133">
        <f t="shared" si="172"/>
        <v>68</v>
      </c>
      <c r="O527" s="103">
        <f t="shared" si="185"/>
        <v>0.18999999999999995</v>
      </c>
      <c r="P527" s="57">
        <f t="shared" si="189"/>
        <v>9.4999999999999964</v>
      </c>
      <c r="Q527" s="140"/>
      <c r="R527" s="133" t="s">
        <v>27</v>
      </c>
      <c r="S527" s="133">
        <f t="shared" si="191"/>
        <v>0.06</v>
      </c>
      <c r="T527" s="100">
        <f t="shared" si="190"/>
        <v>3</v>
      </c>
      <c r="U527" s="231"/>
      <c r="V527" s="232"/>
      <c r="W527" s="233"/>
      <c r="X527" s="233"/>
      <c r="Y527" s="233"/>
      <c r="Z527" s="233"/>
    </row>
    <row r="528" spans="1:26" s="6" customFormat="1" ht="33" hidden="1" customHeight="1">
      <c r="A528" s="118" t="s">
        <v>290</v>
      </c>
      <c r="B528" s="119">
        <v>43511</v>
      </c>
      <c r="C528" s="143">
        <v>296084</v>
      </c>
      <c r="D528" s="234" t="s">
        <v>291</v>
      </c>
      <c r="E528" s="121" t="s">
        <v>243</v>
      </c>
      <c r="F528" s="228" t="s">
        <v>292</v>
      </c>
      <c r="G528" s="146">
        <v>43570</v>
      </c>
      <c r="H528" s="122">
        <v>43591</v>
      </c>
      <c r="I528" s="121" t="s">
        <v>26</v>
      </c>
      <c r="J528" s="143">
        <v>151</v>
      </c>
      <c r="K528" s="230">
        <v>2.0299999999999998</v>
      </c>
      <c r="L528" s="131">
        <f t="shared" si="176"/>
        <v>306.52999999999997</v>
      </c>
      <c r="M528" s="230">
        <v>1.5</v>
      </c>
      <c r="N528" s="133">
        <f t="shared" ref="N528:N540" si="192">+M528*J528</f>
        <v>226.5</v>
      </c>
      <c r="O528" s="103">
        <f t="shared" si="185"/>
        <v>0.5299999999999998</v>
      </c>
      <c r="P528" s="57">
        <f t="shared" si="189"/>
        <v>80.029999999999973</v>
      </c>
      <c r="Q528" s="140"/>
      <c r="R528" s="133" t="s">
        <v>27</v>
      </c>
      <c r="S528" s="133">
        <v>0.1</v>
      </c>
      <c r="T528" s="100">
        <f t="shared" si="190"/>
        <v>15.100000000000001</v>
      </c>
      <c r="U528" s="231"/>
      <c r="V528" s="232"/>
      <c r="W528" s="233"/>
      <c r="X528" s="233"/>
      <c r="Y528" s="233"/>
      <c r="Z528" s="233"/>
    </row>
    <row r="529" spans="1:26" s="6" customFormat="1" ht="33" hidden="1" customHeight="1">
      <c r="A529" s="118" t="s">
        <v>290</v>
      </c>
      <c r="B529" s="119">
        <v>43511</v>
      </c>
      <c r="C529" s="143">
        <v>295855</v>
      </c>
      <c r="D529" s="143">
        <v>5314</v>
      </c>
      <c r="E529" s="121" t="s">
        <v>243</v>
      </c>
      <c r="F529" s="228" t="s">
        <v>293</v>
      </c>
      <c r="G529" s="146">
        <v>43570</v>
      </c>
      <c r="H529" s="122">
        <v>43591</v>
      </c>
      <c r="I529" s="121" t="s">
        <v>26</v>
      </c>
      <c r="J529" s="229">
        <v>1728</v>
      </c>
      <c r="K529" s="230">
        <v>1.93</v>
      </c>
      <c r="L529" s="131">
        <f t="shared" ref="L529:L540" si="193">+K529*J529</f>
        <v>3335.04</v>
      </c>
      <c r="M529" s="230">
        <v>1.43</v>
      </c>
      <c r="N529" s="133">
        <f t="shared" si="192"/>
        <v>2471.04</v>
      </c>
      <c r="O529" s="103">
        <f t="shared" si="185"/>
        <v>0.5</v>
      </c>
      <c r="P529" s="57">
        <f t="shared" si="189"/>
        <v>864</v>
      </c>
      <c r="Q529" s="140"/>
      <c r="R529" s="133" t="s">
        <v>27</v>
      </c>
      <c r="S529" s="133">
        <v>0.1</v>
      </c>
      <c r="T529" s="100">
        <f t="shared" si="190"/>
        <v>172.8</v>
      </c>
      <c r="U529" s="231"/>
      <c r="V529" s="232"/>
      <c r="W529" s="233"/>
      <c r="X529" s="233"/>
      <c r="Y529" s="233"/>
      <c r="Z529" s="233"/>
    </row>
    <row r="530" spans="1:26" s="6" customFormat="1" ht="33" hidden="1" customHeight="1">
      <c r="A530" s="118" t="s">
        <v>290</v>
      </c>
      <c r="B530" s="119">
        <v>43511</v>
      </c>
      <c r="C530" s="143">
        <v>295864</v>
      </c>
      <c r="D530" s="143">
        <v>5314</v>
      </c>
      <c r="E530" s="121" t="s">
        <v>243</v>
      </c>
      <c r="F530" s="228" t="s">
        <v>293</v>
      </c>
      <c r="G530" s="146">
        <v>43570</v>
      </c>
      <c r="H530" s="122">
        <v>43591</v>
      </c>
      <c r="I530" s="121" t="s">
        <v>26</v>
      </c>
      <c r="J530" s="143">
        <v>953</v>
      </c>
      <c r="K530" s="230">
        <v>1.93</v>
      </c>
      <c r="L530" s="131">
        <f t="shared" si="193"/>
        <v>1839.29</v>
      </c>
      <c r="M530" s="230">
        <v>1.43</v>
      </c>
      <c r="N530" s="133">
        <f t="shared" si="192"/>
        <v>1362.79</v>
      </c>
      <c r="O530" s="103">
        <f t="shared" si="185"/>
        <v>0.5</v>
      </c>
      <c r="P530" s="57">
        <f t="shared" si="189"/>
        <v>476.5</v>
      </c>
      <c r="Q530" s="140"/>
      <c r="R530" s="133" t="s">
        <v>27</v>
      </c>
      <c r="S530" s="133">
        <v>0.1</v>
      </c>
      <c r="T530" s="100">
        <f t="shared" si="190"/>
        <v>95.300000000000011</v>
      </c>
      <c r="U530" s="231"/>
      <c r="V530" s="232"/>
      <c r="W530" s="233"/>
      <c r="X530" s="233"/>
      <c r="Y530" s="233"/>
      <c r="Z530" s="233"/>
    </row>
    <row r="531" spans="1:26" s="6" customFormat="1" ht="33" hidden="1" customHeight="1">
      <c r="A531" s="118" t="s">
        <v>290</v>
      </c>
      <c r="B531" s="119">
        <v>43511</v>
      </c>
      <c r="C531" s="143">
        <v>296149</v>
      </c>
      <c r="D531" s="143">
        <v>5314</v>
      </c>
      <c r="E531" s="121" t="s">
        <v>243</v>
      </c>
      <c r="F531" s="228" t="s">
        <v>293</v>
      </c>
      <c r="G531" s="146">
        <v>43570</v>
      </c>
      <c r="H531" s="122">
        <v>43591</v>
      </c>
      <c r="I531" s="121" t="s">
        <v>26</v>
      </c>
      <c r="J531" s="143">
        <v>190</v>
      </c>
      <c r="K531" s="230">
        <v>1.93</v>
      </c>
      <c r="L531" s="131">
        <f t="shared" si="193"/>
        <v>366.7</v>
      </c>
      <c r="M531" s="230">
        <v>1.43</v>
      </c>
      <c r="N531" s="133">
        <f t="shared" si="192"/>
        <v>271.7</v>
      </c>
      <c r="O531" s="103">
        <f t="shared" si="185"/>
        <v>0.5</v>
      </c>
      <c r="P531" s="57">
        <f t="shared" si="189"/>
        <v>95</v>
      </c>
      <c r="Q531" s="140"/>
      <c r="R531" s="133" t="s">
        <v>27</v>
      </c>
      <c r="S531" s="133">
        <v>0.1</v>
      </c>
      <c r="T531" s="100">
        <f t="shared" si="190"/>
        <v>19</v>
      </c>
      <c r="U531" s="231"/>
      <c r="V531" s="232"/>
      <c r="W531" s="233"/>
      <c r="X531" s="233"/>
      <c r="Y531" s="233"/>
      <c r="Z531" s="233"/>
    </row>
    <row r="532" spans="1:26" s="6" customFormat="1" ht="33" hidden="1" customHeight="1">
      <c r="A532" s="118" t="s">
        <v>290</v>
      </c>
      <c r="B532" s="119">
        <v>43511</v>
      </c>
      <c r="C532" s="143">
        <v>295873</v>
      </c>
      <c r="D532" s="143">
        <v>5315</v>
      </c>
      <c r="E532" s="121" t="s">
        <v>243</v>
      </c>
      <c r="F532" s="228" t="s">
        <v>294</v>
      </c>
      <c r="G532" s="146">
        <v>43570</v>
      </c>
      <c r="H532" s="122">
        <v>43591</v>
      </c>
      <c r="I532" s="121" t="s">
        <v>26</v>
      </c>
      <c r="J532" s="143">
        <v>1440</v>
      </c>
      <c r="K532" s="230">
        <v>1.93</v>
      </c>
      <c r="L532" s="131">
        <f t="shared" si="193"/>
        <v>2779.2</v>
      </c>
      <c r="M532" s="230">
        <v>1.43</v>
      </c>
      <c r="N532" s="133">
        <f t="shared" si="192"/>
        <v>2059.1999999999998</v>
      </c>
      <c r="O532" s="103">
        <f t="shared" si="185"/>
        <v>0.5</v>
      </c>
      <c r="P532" s="57">
        <f t="shared" si="189"/>
        <v>720</v>
      </c>
      <c r="Q532" s="140"/>
      <c r="R532" s="133" t="s">
        <v>27</v>
      </c>
      <c r="S532" s="133">
        <v>0.1</v>
      </c>
      <c r="T532" s="100">
        <f t="shared" si="190"/>
        <v>144</v>
      </c>
      <c r="U532" s="231"/>
      <c r="V532" s="232"/>
      <c r="W532" s="233"/>
      <c r="X532" s="233"/>
      <c r="Y532" s="233"/>
      <c r="Z532" s="233"/>
    </row>
    <row r="533" spans="1:26" s="6" customFormat="1" ht="33" hidden="1" customHeight="1">
      <c r="A533" s="118" t="s">
        <v>290</v>
      </c>
      <c r="B533" s="119">
        <v>43511</v>
      </c>
      <c r="C533" s="143">
        <v>295882</v>
      </c>
      <c r="D533" s="143">
        <v>5315</v>
      </c>
      <c r="E533" s="121" t="s">
        <v>243</v>
      </c>
      <c r="F533" s="228" t="s">
        <v>294</v>
      </c>
      <c r="G533" s="146">
        <v>43570</v>
      </c>
      <c r="H533" s="122">
        <v>43591</v>
      </c>
      <c r="I533" s="121" t="s">
        <v>26</v>
      </c>
      <c r="J533" s="143">
        <v>798</v>
      </c>
      <c r="K533" s="230">
        <v>1.93</v>
      </c>
      <c r="L533" s="131">
        <f t="shared" si="193"/>
        <v>1540.1399999999999</v>
      </c>
      <c r="M533" s="230">
        <v>1.43</v>
      </c>
      <c r="N533" s="133">
        <f t="shared" si="192"/>
        <v>1141.1399999999999</v>
      </c>
      <c r="O533" s="103">
        <f t="shared" si="185"/>
        <v>0.5</v>
      </c>
      <c r="P533" s="57">
        <f t="shared" si="189"/>
        <v>399</v>
      </c>
      <c r="Q533" s="140"/>
      <c r="R533" s="133" t="s">
        <v>27</v>
      </c>
      <c r="S533" s="133">
        <v>0.1</v>
      </c>
      <c r="T533" s="100">
        <f t="shared" si="190"/>
        <v>79.800000000000011</v>
      </c>
      <c r="U533" s="231"/>
      <c r="V533" s="232"/>
      <c r="W533" s="233"/>
      <c r="X533" s="233"/>
      <c r="Y533" s="233"/>
      <c r="Z533" s="233"/>
    </row>
    <row r="534" spans="1:26" s="6" customFormat="1" ht="33" hidden="1" customHeight="1">
      <c r="A534" s="118" t="s">
        <v>290</v>
      </c>
      <c r="B534" s="119">
        <v>43511</v>
      </c>
      <c r="C534" s="143">
        <v>296158</v>
      </c>
      <c r="D534" s="143">
        <v>5315</v>
      </c>
      <c r="E534" s="121" t="s">
        <v>243</v>
      </c>
      <c r="F534" s="228" t="s">
        <v>294</v>
      </c>
      <c r="G534" s="146">
        <v>43570</v>
      </c>
      <c r="H534" s="122">
        <v>43591</v>
      </c>
      <c r="I534" s="121" t="s">
        <v>26</v>
      </c>
      <c r="J534" s="143">
        <v>160</v>
      </c>
      <c r="K534" s="230">
        <v>1.93</v>
      </c>
      <c r="L534" s="131">
        <f t="shared" si="193"/>
        <v>308.8</v>
      </c>
      <c r="M534" s="230">
        <v>1.43</v>
      </c>
      <c r="N534" s="133">
        <f t="shared" si="192"/>
        <v>228.79999999999998</v>
      </c>
      <c r="O534" s="103">
        <f t="shared" si="185"/>
        <v>0.5</v>
      </c>
      <c r="P534" s="57">
        <f t="shared" si="189"/>
        <v>80</v>
      </c>
      <c r="Q534" s="140"/>
      <c r="R534" s="133" t="s">
        <v>27</v>
      </c>
      <c r="S534" s="133">
        <v>0.1</v>
      </c>
      <c r="T534" s="100">
        <f t="shared" si="190"/>
        <v>16</v>
      </c>
      <c r="U534" s="231"/>
      <c r="V534" s="232"/>
      <c r="W534" s="233"/>
      <c r="X534" s="233"/>
      <c r="Y534" s="233"/>
      <c r="Z534" s="233"/>
    </row>
    <row r="535" spans="1:26" s="6" customFormat="1" ht="33" hidden="1" customHeight="1">
      <c r="A535" s="118" t="s">
        <v>290</v>
      </c>
      <c r="B535" s="119">
        <v>43511</v>
      </c>
      <c r="C535" s="143">
        <v>295891</v>
      </c>
      <c r="D535" s="143">
        <v>5316</v>
      </c>
      <c r="E535" s="121" t="s">
        <v>243</v>
      </c>
      <c r="F535" s="228" t="s">
        <v>295</v>
      </c>
      <c r="G535" s="146">
        <v>43570</v>
      </c>
      <c r="H535" s="122">
        <v>43591</v>
      </c>
      <c r="I535" s="121" t="s">
        <v>26</v>
      </c>
      <c r="J535" s="143">
        <v>936</v>
      </c>
      <c r="K535" s="230">
        <v>1.98</v>
      </c>
      <c r="L535" s="131">
        <f t="shared" si="193"/>
        <v>1853.28</v>
      </c>
      <c r="M535" s="230">
        <v>1.46</v>
      </c>
      <c r="N535" s="133">
        <f t="shared" si="192"/>
        <v>1366.56</v>
      </c>
      <c r="O535" s="103">
        <f t="shared" ref="O535:O543" si="194">+K535-M535</f>
        <v>0.52</v>
      </c>
      <c r="P535" s="57">
        <f t="shared" si="189"/>
        <v>486.72</v>
      </c>
      <c r="Q535" s="140"/>
      <c r="R535" s="133" t="s">
        <v>27</v>
      </c>
      <c r="S535" s="133">
        <v>0.1</v>
      </c>
      <c r="T535" s="100">
        <f t="shared" si="190"/>
        <v>93.600000000000009</v>
      </c>
      <c r="U535" s="231"/>
      <c r="V535" s="232"/>
      <c r="W535" s="233"/>
      <c r="X535" s="233"/>
      <c r="Y535" s="233"/>
      <c r="Z535" s="233"/>
    </row>
    <row r="536" spans="1:26" s="6" customFormat="1" ht="33" hidden="1" customHeight="1">
      <c r="A536" s="118" t="s">
        <v>290</v>
      </c>
      <c r="B536" s="119">
        <v>43511</v>
      </c>
      <c r="C536" s="143">
        <v>295900</v>
      </c>
      <c r="D536" s="143">
        <v>5316</v>
      </c>
      <c r="E536" s="121" t="s">
        <v>243</v>
      </c>
      <c r="F536" s="228" t="s">
        <v>296</v>
      </c>
      <c r="G536" s="146">
        <v>43570</v>
      </c>
      <c r="H536" s="122">
        <v>43591</v>
      </c>
      <c r="I536" s="121" t="s">
        <v>26</v>
      </c>
      <c r="J536" s="143">
        <v>504</v>
      </c>
      <c r="K536" s="230">
        <v>1.98</v>
      </c>
      <c r="L536" s="131">
        <f t="shared" si="193"/>
        <v>997.92</v>
      </c>
      <c r="M536" s="230">
        <v>1.46</v>
      </c>
      <c r="N536" s="133">
        <f t="shared" si="192"/>
        <v>735.84</v>
      </c>
      <c r="O536" s="103">
        <f t="shared" si="194"/>
        <v>0.52</v>
      </c>
      <c r="P536" s="57">
        <f t="shared" si="189"/>
        <v>262.08</v>
      </c>
      <c r="Q536" s="140"/>
      <c r="R536" s="133" t="s">
        <v>27</v>
      </c>
      <c r="S536" s="133">
        <v>0.1</v>
      </c>
      <c r="T536" s="100">
        <f t="shared" si="190"/>
        <v>50.400000000000006</v>
      </c>
      <c r="U536" s="231"/>
      <c r="V536" s="232"/>
      <c r="W536" s="233"/>
      <c r="X536" s="233"/>
      <c r="Y536" s="233"/>
      <c r="Z536" s="233"/>
    </row>
    <row r="537" spans="1:26" s="6" customFormat="1" ht="33" hidden="1" customHeight="1">
      <c r="A537" s="118" t="s">
        <v>290</v>
      </c>
      <c r="B537" s="119">
        <v>43511</v>
      </c>
      <c r="C537" s="143">
        <v>296167</v>
      </c>
      <c r="D537" s="143">
        <v>5316</v>
      </c>
      <c r="E537" s="121" t="s">
        <v>243</v>
      </c>
      <c r="F537" s="228" t="s">
        <v>296</v>
      </c>
      <c r="G537" s="146">
        <v>43570</v>
      </c>
      <c r="H537" s="122">
        <v>43591</v>
      </c>
      <c r="I537" s="121" t="s">
        <v>26</v>
      </c>
      <c r="J537" s="143">
        <v>103</v>
      </c>
      <c r="K537" s="230">
        <v>1.98</v>
      </c>
      <c r="L537" s="131">
        <f t="shared" si="193"/>
        <v>203.94</v>
      </c>
      <c r="M537" s="230">
        <v>1.46</v>
      </c>
      <c r="N537" s="133">
        <f t="shared" si="192"/>
        <v>150.38</v>
      </c>
      <c r="O537" s="103">
        <f t="shared" si="194"/>
        <v>0.52</v>
      </c>
      <c r="P537" s="57">
        <f t="shared" si="189"/>
        <v>53.56</v>
      </c>
      <c r="Q537" s="140"/>
      <c r="R537" s="133" t="s">
        <v>27</v>
      </c>
      <c r="S537" s="133">
        <v>0.1</v>
      </c>
      <c r="T537" s="100">
        <f t="shared" si="190"/>
        <v>10.3</v>
      </c>
      <c r="U537" s="231"/>
      <c r="V537" s="232"/>
      <c r="W537" s="233"/>
      <c r="X537" s="233"/>
      <c r="Y537" s="233"/>
      <c r="Z537" s="233"/>
    </row>
    <row r="538" spans="1:26" s="6" customFormat="1" ht="33" hidden="1" customHeight="1">
      <c r="A538" s="118" t="s">
        <v>290</v>
      </c>
      <c r="B538" s="119">
        <v>43511</v>
      </c>
      <c r="C538" s="143">
        <v>295910</v>
      </c>
      <c r="D538" s="143">
        <v>5317</v>
      </c>
      <c r="E538" s="121" t="s">
        <v>243</v>
      </c>
      <c r="F538" s="228" t="s">
        <v>297</v>
      </c>
      <c r="G538" s="146">
        <v>43570</v>
      </c>
      <c r="H538" s="122">
        <v>43591</v>
      </c>
      <c r="I538" s="121" t="s">
        <v>26</v>
      </c>
      <c r="J538" s="143">
        <v>864</v>
      </c>
      <c r="K538" s="230">
        <v>1.98</v>
      </c>
      <c r="L538" s="131">
        <f t="shared" si="193"/>
        <v>1710.72</v>
      </c>
      <c r="M538" s="230">
        <v>1.46</v>
      </c>
      <c r="N538" s="133">
        <f t="shared" si="192"/>
        <v>1261.44</v>
      </c>
      <c r="O538" s="103">
        <f t="shared" si="194"/>
        <v>0.52</v>
      </c>
      <c r="P538" s="57">
        <f t="shared" si="189"/>
        <v>449.28000000000003</v>
      </c>
      <c r="Q538" s="140"/>
      <c r="R538" s="133" t="s">
        <v>27</v>
      </c>
      <c r="S538" s="133">
        <v>0.1</v>
      </c>
      <c r="T538" s="100">
        <f t="shared" si="190"/>
        <v>86.4</v>
      </c>
      <c r="U538" s="231"/>
      <c r="V538" s="232"/>
      <c r="W538" s="233"/>
      <c r="X538" s="233"/>
      <c r="Y538" s="233"/>
      <c r="Z538" s="233"/>
    </row>
    <row r="539" spans="1:26" s="6" customFormat="1" ht="33" hidden="1" customHeight="1">
      <c r="A539" s="118" t="s">
        <v>290</v>
      </c>
      <c r="B539" s="119">
        <v>43511</v>
      </c>
      <c r="C539" s="143">
        <v>295929</v>
      </c>
      <c r="D539" s="143">
        <v>5317</v>
      </c>
      <c r="E539" s="121" t="s">
        <v>243</v>
      </c>
      <c r="F539" s="228" t="s">
        <v>297</v>
      </c>
      <c r="G539" s="146">
        <v>43570</v>
      </c>
      <c r="H539" s="122">
        <v>43591</v>
      </c>
      <c r="I539" s="121" t="s">
        <v>26</v>
      </c>
      <c r="J539" s="143">
        <v>463</v>
      </c>
      <c r="K539" s="230">
        <v>1.98</v>
      </c>
      <c r="L539" s="131">
        <f t="shared" si="193"/>
        <v>916.74</v>
      </c>
      <c r="M539" s="230">
        <v>1.46</v>
      </c>
      <c r="N539" s="133">
        <f t="shared" si="192"/>
        <v>675.98</v>
      </c>
      <c r="O539" s="103">
        <f t="shared" si="194"/>
        <v>0.52</v>
      </c>
      <c r="P539" s="57">
        <f t="shared" si="189"/>
        <v>240.76000000000002</v>
      </c>
      <c r="Q539" s="140"/>
      <c r="R539" s="133" t="s">
        <v>27</v>
      </c>
      <c r="S539" s="133">
        <v>0.1</v>
      </c>
      <c r="T539" s="100">
        <f t="shared" si="190"/>
        <v>46.300000000000004</v>
      </c>
      <c r="U539" s="231"/>
      <c r="V539" s="232"/>
      <c r="W539" s="233"/>
      <c r="X539" s="233"/>
      <c r="Y539" s="233"/>
      <c r="Z539" s="233"/>
    </row>
    <row r="540" spans="1:26" s="6" customFormat="1" ht="33" hidden="1" customHeight="1">
      <c r="A540" s="118" t="s">
        <v>290</v>
      </c>
      <c r="B540" s="119">
        <v>43511</v>
      </c>
      <c r="C540" s="143">
        <v>296176</v>
      </c>
      <c r="D540" s="143">
        <v>5317</v>
      </c>
      <c r="E540" s="121" t="s">
        <v>243</v>
      </c>
      <c r="F540" s="228" t="s">
        <v>297</v>
      </c>
      <c r="G540" s="146">
        <v>43570</v>
      </c>
      <c r="H540" s="122">
        <v>43591</v>
      </c>
      <c r="I540" s="121" t="s">
        <v>26</v>
      </c>
      <c r="J540" s="143">
        <v>96</v>
      </c>
      <c r="K540" s="230">
        <v>1.98</v>
      </c>
      <c r="L540" s="131">
        <f t="shared" si="193"/>
        <v>190.07999999999998</v>
      </c>
      <c r="M540" s="230">
        <v>1.46</v>
      </c>
      <c r="N540" s="133">
        <f t="shared" si="192"/>
        <v>140.16</v>
      </c>
      <c r="O540" s="103">
        <f t="shared" si="194"/>
        <v>0.52</v>
      </c>
      <c r="P540" s="57">
        <f t="shared" si="189"/>
        <v>49.92</v>
      </c>
      <c r="Q540" s="140"/>
      <c r="R540" s="133" t="s">
        <v>27</v>
      </c>
      <c r="S540" s="133">
        <v>0.1</v>
      </c>
      <c r="T540" s="100">
        <f t="shared" si="190"/>
        <v>9.6000000000000014</v>
      </c>
      <c r="U540" s="231"/>
      <c r="V540" s="232"/>
      <c r="W540" s="233"/>
      <c r="X540" s="233"/>
      <c r="Y540" s="233"/>
      <c r="Z540" s="233"/>
    </row>
    <row r="541" spans="1:26" s="6" customFormat="1" ht="33" hidden="1" customHeight="1">
      <c r="A541" s="118" t="s">
        <v>298</v>
      </c>
      <c r="B541" s="119">
        <v>43511</v>
      </c>
      <c r="C541" s="143">
        <v>295772</v>
      </c>
      <c r="D541" s="143">
        <v>5310</v>
      </c>
      <c r="E541" s="121" t="s">
        <v>243</v>
      </c>
      <c r="F541" s="228" t="s">
        <v>299</v>
      </c>
      <c r="G541" s="146">
        <v>43579</v>
      </c>
      <c r="H541" s="122">
        <v>43593</v>
      </c>
      <c r="I541" s="121" t="s">
        <v>26</v>
      </c>
      <c r="J541" s="65">
        <v>576</v>
      </c>
      <c r="K541" s="244">
        <v>1.59</v>
      </c>
      <c r="L541" s="131">
        <f t="shared" ref="L541:L552" si="195">+K541*J541</f>
        <v>915.84</v>
      </c>
      <c r="M541" s="244">
        <v>1.32</v>
      </c>
      <c r="N541" s="133">
        <f t="shared" ref="N541:N552" si="196">+M541*J541</f>
        <v>760.32</v>
      </c>
      <c r="O541" s="103">
        <f t="shared" si="194"/>
        <v>0.27</v>
      </c>
      <c r="P541" s="57">
        <f t="shared" si="189"/>
        <v>155.52000000000001</v>
      </c>
      <c r="Q541" s="140"/>
      <c r="R541" s="133" t="s">
        <v>27</v>
      </c>
      <c r="S541" s="133">
        <v>0.1</v>
      </c>
      <c r="T541" s="100">
        <f t="shared" si="190"/>
        <v>57.6</v>
      </c>
      <c r="U541" s="231"/>
      <c r="V541" s="232"/>
      <c r="W541" s="233"/>
      <c r="X541" s="233"/>
      <c r="Y541" s="233"/>
      <c r="Z541" s="233"/>
    </row>
    <row r="542" spans="1:26" s="6" customFormat="1" ht="33" hidden="1" customHeight="1">
      <c r="A542" s="118" t="s">
        <v>298</v>
      </c>
      <c r="B542" s="119">
        <v>43511</v>
      </c>
      <c r="C542" s="143">
        <v>295781</v>
      </c>
      <c r="D542" s="143">
        <v>5310</v>
      </c>
      <c r="E542" s="121" t="s">
        <v>243</v>
      </c>
      <c r="F542" s="228" t="s">
        <v>300</v>
      </c>
      <c r="G542" s="146">
        <v>43579</v>
      </c>
      <c r="H542" s="122">
        <v>43593</v>
      </c>
      <c r="I542" s="121" t="s">
        <v>26</v>
      </c>
      <c r="J542" s="65">
        <v>384</v>
      </c>
      <c r="K542" s="244">
        <v>1.59</v>
      </c>
      <c r="L542" s="131">
        <f t="shared" si="195"/>
        <v>610.56000000000006</v>
      </c>
      <c r="M542" s="244">
        <v>1.32</v>
      </c>
      <c r="N542" s="133">
        <f t="shared" si="196"/>
        <v>506.88</v>
      </c>
      <c r="O542" s="103">
        <f t="shared" si="194"/>
        <v>0.27</v>
      </c>
      <c r="P542" s="57">
        <f t="shared" si="189"/>
        <v>103.68</v>
      </c>
      <c r="Q542" s="140"/>
      <c r="R542" s="133" t="s">
        <v>27</v>
      </c>
      <c r="S542" s="133">
        <v>0.1</v>
      </c>
      <c r="T542" s="100">
        <f t="shared" si="190"/>
        <v>38.400000000000006</v>
      </c>
      <c r="U542" s="231"/>
      <c r="V542" s="232"/>
      <c r="W542" s="233"/>
      <c r="X542" s="233"/>
      <c r="Y542" s="233"/>
      <c r="Z542" s="233"/>
    </row>
    <row r="543" spans="1:26" s="6" customFormat="1" ht="33" hidden="1" customHeight="1">
      <c r="A543" s="118" t="s">
        <v>298</v>
      </c>
      <c r="B543" s="119">
        <v>43511</v>
      </c>
      <c r="C543" s="143">
        <v>296048</v>
      </c>
      <c r="D543" s="143">
        <v>5310</v>
      </c>
      <c r="E543" s="121" t="s">
        <v>243</v>
      </c>
      <c r="F543" s="228" t="s">
        <v>299</v>
      </c>
      <c r="G543" s="146">
        <v>43579</v>
      </c>
      <c r="H543" s="122">
        <v>43593</v>
      </c>
      <c r="I543" s="121" t="s">
        <v>26</v>
      </c>
      <c r="J543" s="65">
        <v>458</v>
      </c>
      <c r="K543" s="244">
        <v>1.59</v>
      </c>
      <c r="L543" s="131">
        <f t="shared" si="195"/>
        <v>728.22</v>
      </c>
      <c r="M543" s="244">
        <v>1.32</v>
      </c>
      <c r="N543" s="133">
        <f t="shared" si="196"/>
        <v>604.56000000000006</v>
      </c>
      <c r="O543" s="103">
        <f t="shared" si="194"/>
        <v>0.27</v>
      </c>
      <c r="P543" s="57">
        <f t="shared" si="189"/>
        <v>123.66000000000001</v>
      </c>
      <c r="Q543" s="140"/>
      <c r="R543" s="133" t="s">
        <v>27</v>
      </c>
      <c r="S543" s="133">
        <v>0.1</v>
      </c>
      <c r="T543" s="100">
        <f t="shared" si="190"/>
        <v>45.800000000000004</v>
      </c>
      <c r="U543" s="231"/>
      <c r="V543" s="232"/>
      <c r="W543" s="233"/>
      <c r="X543" s="233"/>
      <c r="Y543" s="233"/>
      <c r="Z543" s="233"/>
    </row>
    <row r="544" spans="1:26" s="6" customFormat="1" ht="33" hidden="1" customHeight="1">
      <c r="A544" s="118" t="s">
        <v>298</v>
      </c>
      <c r="B544" s="119">
        <v>43511</v>
      </c>
      <c r="C544" s="143">
        <v>295790</v>
      </c>
      <c r="D544" s="143">
        <v>5311</v>
      </c>
      <c r="E544" s="121" t="s">
        <v>243</v>
      </c>
      <c r="F544" s="228" t="s">
        <v>301</v>
      </c>
      <c r="G544" s="146">
        <v>43579</v>
      </c>
      <c r="H544" s="122">
        <v>43593</v>
      </c>
      <c r="I544" s="121" t="s">
        <v>26</v>
      </c>
      <c r="J544" s="245">
        <v>1029</v>
      </c>
      <c r="K544" s="244">
        <v>1.88</v>
      </c>
      <c r="L544" s="131">
        <f t="shared" si="195"/>
        <v>1934.52</v>
      </c>
      <c r="M544" s="244">
        <v>1.65</v>
      </c>
      <c r="N544" s="133">
        <f t="shared" si="196"/>
        <v>1697.85</v>
      </c>
      <c r="O544" s="103">
        <f t="shared" ref="O544:O552" si="197">+K544-M544</f>
        <v>0.22999999999999998</v>
      </c>
      <c r="P544" s="57">
        <f t="shared" si="189"/>
        <v>236.67</v>
      </c>
      <c r="Q544" s="140"/>
      <c r="R544" s="133" t="s">
        <v>27</v>
      </c>
      <c r="S544" s="133">
        <v>0.1</v>
      </c>
      <c r="T544" s="100">
        <f t="shared" si="190"/>
        <v>102.9</v>
      </c>
      <c r="U544" s="231"/>
      <c r="V544" s="232"/>
      <c r="W544" s="233"/>
      <c r="X544" s="233"/>
      <c r="Y544" s="233"/>
      <c r="Z544" s="233"/>
    </row>
    <row r="545" spans="1:26" s="6" customFormat="1" ht="33" hidden="1" customHeight="1">
      <c r="A545" s="118" t="s">
        <v>298</v>
      </c>
      <c r="B545" s="119">
        <v>43511</v>
      </c>
      <c r="C545" s="143">
        <v>295800</v>
      </c>
      <c r="D545" s="143">
        <v>5311</v>
      </c>
      <c r="E545" s="121" t="s">
        <v>243</v>
      </c>
      <c r="F545" s="228" t="s">
        <v>301</v>
      </c>
      <c r="G545" s="146">
        <v>43579</v>
      </c>
      <c r="H545" s="122">
        <v>43593</v>
      </c>
      <c r="I545" s="121" t="s">
        <v>26</v>
      </c>
      <c r="J545" s="245">
        <v>1281</v>
      </c>
      <c r="K545" s="244">
        <v>1.88</v>
      </c>
      <c r="L545" s="131">
        <f t="shared" si="195"/>
        <v>2408.2799999999997</v>
      </c>
      <c r="M545" s="244">
        <v>1.65</v>
      </c>
      <c r="N545" s="133">
        <f t="shared" si="196"/>
        <v>2113.65</v>
      </c>
      <c r="O545" s="103">
        <f t="shared" si="197"/>
        <v>0.22999999999999998</v>
      </c>
      <c r="P545" s="57">
        <f t="shared" si="189"/>
        <v>294.63</v>
      </c>
      <c r="Q545" s="140"/>
      <c r="R545" s="133" t="s">
        <v>27</v>
      </c>
      <c r="S545" s="133">
        <v>0.1</v>
      </c>
      <c r="T545" s="100">
        <f t="shared" si="190"/>
        <v>128.1</v>
      </c>
      <c r="U545" s="231"/>
      <c r="V545" s="232"/>
      <c r="W545" s="233"/>
      <c r="X545" s="233"/>
      <c r="Y545" s="233"/>
      <c r="Z545" s="233"/>
    </row>
    <row r="546" spans="1:26" s="6" customFormat="1" ht="33" hidden="1" customHeight="1">
      <c r="A546" s="118" t="s">
        <v>298</v>
      </c>
      <c r="B546" s="119">
        <v>43511</v>
      </c>
      <c r="C546" s="143">
        <v>296057</v>
      </c>
      <c r="D546" s="143">
        <v>5311</v>
      </c>
      <c r="E546" s="121" t="s">
        <v>243</v>
      </c>
      <c r="F546" s="228" t="s">
        <v>301</v>
      </c>
      <c r="G546" s="146">
        <v>43579</v>
      </c>
      <c r="H546" s="122">
        <v>43593</v>
      </c>
      <c r="I546" s="121" t="s">
        <v>26</v>
      </c>
      <c r="J546" s="65">
        <v>389</v>
      </c>
      <c r="K546" s="244">
        <v>1.88</v>
      </c>
      <c r="L546" s="131">
        <f t="shared" si="195"/>
        <v>731.31999999999994</v>
      </c>
      <c r="M546" s="244">
        <v>1.65</v>
      </c>
      <c r="N546" s="133">
        <f t="shared" si="196"/>
        <v>641.84999999999991</v>
      </c>
      <c r="O546" s="103">
        <f t="shared" si="197"/>
        <v>0.22999999999999998</v>
      </c>
      <c r="P546" s="57">
        <f t="shared" si="189"/>
        <v>89.47</v>
      </c>
      <c r="Q546" s="140"/>
      <c r="R546" s="133" t="s">
        <v>27</v>
      </c>
      <c r="S546" s="133">
        <v>0.1</v>
      </c>
      <c r="T546" s="100">
        <f t="shared" si="190"/>
        <v>38.900000000000006</v>
      </c>
      <c r="U546" s="231"/>
      <c r="V546" s="232"/>
      <c r="W546" s="233"/>
      <c r="X546" s="233"/>
      <c r="Y546" s="233"/>
      <c r="Z546" s="233"/>
    </row>
    <row r="547" spans="1:26" s="6" customFormat="1" ht="33" hidden="1" customHeight="1">
      <c r="A547" s="118" t="s">
        <v>298</v>
      </c>
      <c r="B547" s="119">
        <v>43511</v>
      </c>
      <c r="C547" s="143">
        <v>295819</v>
      </c>
      <c r="D547" s="143">
        <v>5312</v>
      </c>
      <c r="E547" s="121" t="s">
        <v>243</v>
      </c>
      <c r="F547" s="228" t="s">
        <v>302</v>
      </c>
      <c r="G547" s="146">
        <v>43579</v>
      </c>
      <c r="H547" s="122">
        <v>43593</v>
      </c>
      <c r="I547" s="121" t="s">
        <v>26</v>
      </c>
      <c r="J547" s="65">
        <v>931</v>
      </c>
      <c r="K547" s="244">
        <v>1.88</v>
      </c>
      <c r="L547" s="131">
        <f t="shared" si="195"/>
        <v>1750.28</v>
      </c>
      <c r="M547" s="244">
        <v>1.65</v>
      </c>
      <c r="N547" s="133">
        <f t="shared" si="196"/>
        <v>1536.1499999999999</v>
      </c>
      <c r="O547" s="103">
        <f t="shared" si="197"/>
        <v>0.22999999999999998</v>
      </c>
      <c r="P547" s="57">
        <f t="shared" si="189"/>
        <v>214.13</v>
      </c>
      <c r="Q547" s="140"/>
      <c r="R547" s="133" t="s">
        <v>27</v>
      </c>
      <c r="S547" s="133">
        <v>0.1</v>
      </c>
      <c r="T547" s="100">
        <f t="shared" si="190"/>
        <v>93.100000000000009</v>
      </c>
      <c r="U547" s="231"/>
      <c r="V547" s="232"/>
      <c r="W547" s="233"/>
      <c r="X547" s="233"/>
      <c r="Y547" s="233"/>
      <c r="Z547" s="233"/>
    </row>
    <row r="548" spans="1:26" s="6" customFormat="1" ht="33" hidden="1" customHeight="1">
      <c r="A548" s="118" t="s">
        <v>298</v>
      </c>
      <c r="B548" s="119">
        <v>43511</v>
      </c>
      <c r="C548" s="143">
        <v>295828</v>
      </c>
      <c r="D548" s="143">
        <v>5312</v>
      </c>
      <c r="E548" s="121" t="s">
        <v>243</v>
      </c>
      <c r="F548" s="228" t="s">
        <v>302</v>
      </c>
      <c r="G548" s="146">
        <v>43579</v>
      </c>
      <c r="H548" s="122">
        <v>43593</v>
      </c>
      <c r="I548" s="121" t="s">
        <v>26</v>
      </c>
      <c r="J548" s="245">
        <v>1086</v>
      </c>
      <c r="K548" s="244">
        <v>1.88</v>
      </c>
      <c r="L548" s="131">
        <f t="shared" si="195"/>
        <v>2041.6799999999998</v>
      </c>
      <c r="M548" s="244">
        <v>1.65</v>
      </c>
      <c r="N548" s="133">
        <f t="shared" si="196"/>
        <v>1791.8999999999999</v>
      </c>
      <c r="O548" s="103">
        <f t="shared" si="197"/>
        <v>0.22999999999999998</v>
      </c>
      <c r="P548" s="57">
        <f t="shared" si="189"/>
        <v>249.77999999999997</v>
      </c>
      <c r="Q548" s="140"/>
      <c r="R548" s="133" t="s">
        <v>27</v>
      </c>
      <c r="S548" s="133">
        <v>0.1</v>
      </c>
      <c r="T548" s="100">
        <f t="shared" si="190"/>
        <v>108.60000000000001</v>
      </c>
      <c r="U548" s="231"/>
      <c r="V548" s="232"/>
      <c r="W548" s="233"/>
      <c r="X548" s="233"/>
      <c r="Y548" s="233"/>
      <c r="Z548" s="233"/>
    </row>
    <row r="549" spans="1:26" s="6" customFormat="1" ht="33" hidden="1" customHeight="1">
      <c r="A549" s="118" t="s">
        <v>298</v>
      </c>
      <c r="B549" s="119">
        <v>43511</v>
      </c>
      <c r="C549" s="143">
        <v>296066</v>
      </c>
      <c r="D549" s="143">
        <v>5312</v>
      </c>
      <c r="E549" s="121" t="s">
        <v>243</v>
      </c>
      <c r="F549" s="228" t="s">
        <v>302</v>
      </c>
      <c r="G549" s="146">
        <v>43579</v>
      </c>
      <c r="H549" s="122">
        <v>43593</v>
      </c>
      <c r="I549" s="121" t="s">
        <v>26</v>
      </c>
      <c r="J549" s="65">
        <v>578</v>
      </c>
      <c r="K549" s="244">
        <v>1.88</v>
      </c>
      <c r="L549" s="131">
        <f t="shared" si="195"/>
        <v>1086.6399999999999</v>
      </c>
      <c r="M549" s="244">
        <v>1.65</v>
      </c>
      <c r="N549" s="133">
        <f t="shared" si="196"/>
        <v>953.69999999999993</v>
      </c>
      <c r="O549" s="103">
        <f t="shared" si="197"/>
        <v>0.22999999999999998</v>
      </c>
      <c r="P549" s="57">
        <f t="shared" si="189"/>
        <v>132.94</v>
      </c>
      <c r="Q549" s="140"/>
      <c r="R549" s="133" t="s">
        <v>27</v>
      </c>
      <c r="S549" s="133">
        <v>0.1</v>
      </c>
      <c r="T549" s="100">
        <f t="shared" si="190"/>
        <v>57.800000000000004</v>
      </c>
      <c r="U549" s="231"/>
      <c r="V549" s="232"/>
      <c r="W549" s="233"/>
      <c r="X549" s="233"/>
      <c r="Y549" s="233"/>
      <c r="Z549" s="233"/>
    </row>
    <row r="550" spans="1:26" s="6" customFormat="1" ht="33" hidden="1" customHeight="1">
      <c r="A550" s="118" t="s">
        <v>298</v>
      </c>
      <c r="B550" s="119">
        <v>43511</v>
      </c>
      <c r="C550" s="143">
        <v>295837</v>
      </c>
      <c r="D550" s="143">
        <v>5313</v>
      </c>
      <c r="E550" s="121" t="s">
        <v>243</v>
      </c>
      <c r="F550" s="228" t="s">
        <v>303</v>
      </c>
      <c r="G550" s="146">
        <v>43579</v>
      </c>
      <c r="H550" s="122">
        <v>43593</v>
      </c>
      <c r="I550" s="121" t="s">
        <v>26</v>
      </c>
      <c r="J550" s="65">
        <v>245</v>
      </c>
      <c r="K550" s="244">
        <v>1.88</v>
      </c>
      <c r="L550" s="131">
        <f t="shared" si="195"/>
        <v>460.59999999999997</v>
      </c>
      <c r="M550" s="244">
        <v>1.65</v>
      </c>
      <c r="N550" s="133">
        <f t="shared" si="196"/>
        <v>404.25</v>
      </c>
      <c r="O550" s="103">
        <f t="shared" si="197"/>
        <v>0.22999999999999998</v>
      </c>
      <c r="P550" s="57">
        <f t="shared" si="189"/>
        <v>56.349999999999994</v>
      </c>
      <c r="Q550" s="140"/>
      <c r="R550" s="133" t="s">
        <v>27</v>
      </c>
      <c r="S550" s="133">
        <v>0.1</v>
      </c>
      <c r="T550" s="100">
        <f t="shared" si="190"/>
        <v>24.5</v>
      </c>
      <c r="U550" s="231"/>
      <c r="V550" s="232"/>
      <c r="W550" s="233"/>
      <c r="X550" s="233"/>
      <c r="Y550" s="233"/>
      <c r="Z550" s="233"/>
    </row>
    <row r="551" spans="1:26" s="6" customFormat="1" ht="33" hidden="1" customHeight="1">
      <c r="A551" s="118" t="s">
        <v>298</v>
      </c>
      <c r="B551" s="119">
        <v>43511</v>
      </c>
      <c r="C551" s="143">
        <v>295846</v>
      </c>
      <c r="D551" s="143">
        <v>5313</v>
      </c>
      <c r="E551" s="121" t="s">
        <v>243</v>
      </c>
      <c r="F551" s="228" t="s">
        <v>303</v>
      </c>
      <c r="G551" s="146">
        <v>43579</v>
      </c>
      <c r="H551" s="122">
        <v>43593</v>
      </c>
      <c r="I551" s="121" t="s">
        <v>26</v>
      </c>
      <c r="J551" s="65">
        <v>343</v>
      </c>
      <c r="K551" s="244">
        <v>1.88</v>
      </c>
      <c r="L551" s="131">
        <f t="shared" si="195"/>
        <v>644.83999999999992</v>
      </c>
      <c r="M551" s="244">
        <v>1.65</v>
      </c>
      <c r="N551" s="133">
        <f t="shared" si="196"/>
        <v>565.94999999999993</v>
      </c>
      <c r="O551" s="103">
        <f t="shared" si="197"/>
        <v>0.22999999999999998</v>
      </c>
      <c r="P551" s="57">
        <f t="shared" si="189"/>
        <v>78.89</v>
      </c>
      <c r="Q551" s="140"/>
      <c r="R551" s="133" t="s">
        <v>27</v>
      </c>
      <c r="S551" s="133">
        <v>0.1</v>
      </c>
      <c r="T551" s="100">
        <f t="shared" si="190"/>
        <v>34.300000000000004</v>
      </c>
      <c r="U551" s="231"/>
      <c r="V551" s="232"/>
      <c r="W551" s="233"/>
      <c r="X551" s="233"/>
      <c r="Y551" s="233"/>
      <c r="Z551" s="233"/>
    </row>
    <row r="552" spans="1:26" s="6" customFormat="1" ht="33" hidden="1" customHeight="1">
      <c r="A552" s="118" t="s">
        <v>298</v>
      </c>
      <c r="B552" s="119">
        <v>43511</v>
      </c>
      <c r="C552" s="143">
        <v>296075</v>
      </c>
      <c r="D552" s="143">
        <v>5313</v>
      </c>
      <c r="E552" s="121" t="s">
        <v>243</v>
      </c>
      <c r="F552" s="228" t="s">
        <v>303</v>
      </c>
      <c r="G552" s="146">
        <v>43579</v>
      </c>
      <c r="H552" s="122">
        <v>43593</v>
      </c>
      <c r="I552" s="121" t="s">
        <v>26</v>
      </c>
      <c r="J552" s="65">
        <v>173</v>
      </c>
      <c r="K552" s="244">
        <v>1.88</v>
      </c>
      <c r="L552" s="131">
        <f t="shared" si="195"/>
        <v>325.24</v>
      </c>
      <c r="M552" s="244">
        <v>1.65</v>
      </c>
      <c r="N552" s="133">
        <f t="shared" si="196"/>
        <v>285.45</v>
      </c>
      <c r="O552" s="103">
        <f t="shared" si="197"/>
        <v>0.22999999999999998</v>
      </c>
      <c r="P552" s="57">
        <f t="shared" si="189"/>
        <v>39.79</v>
      </c>
      <c r="Q552" s="140"/>
      <c r="R552" s="133" t="s">
        <v>27</v>
      </c>
      <c r="S552" s="133">
        <v>0.1</v>
      </c>
      <c r="T552" s="100">
        <f t="shared" si="190"/>
        <v>17.3</v>
      </c>
      <c r="U552" s="231"/>
      <c r="V552" s="232"/>
      <c r="W552" s="233"/>
      <c r="X552" s="233"/>
      <c r="Y552" s="233"/>
      <c r="Z552" s="233"/>
    </row>
    <row r="553" spans="1:26" s="200" customFormat="1" ht="33" hidden="1" customHeight="1">
      <c r="A553" s="235" t="s">
        <v>304</v>
      </c>
      <c r="B553" s="236">
        <v>43525</v>
      </c>
      <c r="C553" s="237">
        <v>302381</v>
      </c>
      <c r="D553" s="237">
        <v>1604</v>
      </c>
      <c r="E553" s="238" t="s">
        <v>243</v>
      </c>
      <c r="F553" s="239" t="s">
        <v>305</v>
      </c>
      <c r="G553" s="240">
        <v>43570</v>
      </c>
      <c r="H553" s="122">
        <v>43591</v>
      </c>
      <c r="I553" s="238" t="s">
        <v>26</v>
      </c>
      <c r="J553" s="246">
        <v>2336</v>
      </c>
      <c r="K553" s="247">
        <v>1.3</v>
      </c>
      <c r="L553" s="131">
        <f t="shared" ref="L553:L616" si="198">+K553*J553</f>
        <v>3036.8</v>
      </c>
      <c r="M553" s="248">
        <v>1.1299999999999999</v>
      </c>
      <c r="N553" s="133">
        <f t="shared" ref="N553:N616" si="199">+M553*J553</f>
        <v>2639.68</v>
      </c>
      <c r="O553" s="103">
        <f t="shared" ref="O553:O616" si="200">+K553-M553</f>
        <v>0.17000000000000015</v>
      </c>
      <c r="P553" s="57">
        <f t="shared" ref="P553:P616" si="201">+O553*J553</f>
        <v>397.12000000000035</v>
      </c>
      <c r="Q553" s="256"/>
      <c r="R553" s="257" t="s">
        <v>27</v>
      </c>
      <c r="S553" s="257">
        <f t="shared" ref="S553:S564" si="202">0.03+0.02</f>
        <v>0.05</v>
      </c>
      <c r="T553" s="100">
        <f t="shared" ref="T553:T616" si="203">+S553*J553</f>
        <v>116.80000000000001</v>
      </c>
      <c r="U553" s="258"/>
      <c r="W553" s="259"/>
      <c r="X553" s="259"/>
      <c r="Y553" s="259"/>
      <c r="Z553" s="259"/>
    </row>
    <row r="554" spans="1:26" s="200" customFormat="1" ht="33" hidden="1" customHeight="1">
      <c r="A554" s="235" t="s">
        <v>304</v>
      </c>
      <c r="B554" s="236">
        <v>43525</v>
      </c>
      <c r="C554" s="237">
        <v>302446</v>
      </c>
      <c r="D554" s="237">
        <v>1604</v>
      </c>
      <c r="E554" s="238" t="s">
        <v>243</v>
      </c>
      <c r="F554" s="239" t="s">
        <v>305</v>
      </c>
      <c r="G554" s="240">
        <v>43570</v>
      </c>
      <c r="H554" s="122">
        <v>43591</v>
      </c>
      <c r="I554" s="238" t="s">
        <v>26</v>
      </c>
      <c r="J554" s="246">
        <v>578</v>
      </c>
      <c r="K554" s="247">
        <v>1.3</v>
      </c>
      <c r="L554" s="131">
        <f t="shared" si="198"/>
        <v>751.4</v>
      </c>
      <c r="M554" s="248">
        <v>1.1299999999999999</v>
      </c>
      <c r="N554" s="133">
        <f t="shared" si="199"/>
        <v>653.14</v>
      </c>
      <c r="O554" s="103">
        <f t="shared" si="200"/>
        <v>0.17000000000000015</v>
      </c>
      <c r="P554" s="57">
        <f t="shared" si="201"/>
        <v>98.26000000000009</v>
      </c>
      <c r="Q554" s="256"/>
      <c r="R554" s="257" t="s">
        <v>27</v>
      </c>
      <c r="S554" s="257">
        <f t="shared" si="202"/>
        <v>0.05</v>
      </c>
      <c r="T554" s="100">
        <f t="shared" si="203"/>
        <v>28.900000000000002</v>
      </c>
      <c r="U554" s="258"/>
      <c r="W554" s="259"/>
      <c r="X554" s="259"/>
      <c r="Y554" s="259"/>
      <c r="Z554" s="259"/>
    </row>
    <row r="555" spans="1:26" s="200" customFormat="1" ht="33" hidden="1" customHeight="1">
      <c r="A555" s="235" t="s">
        <v>304</v>
      </c>
      <c r="B555" s="236">
        <v>43525</v>
      </c>
      <c r="C555" s="241" t="s">
        <v>306</v>
      </c>
      <c r="D555" s="237">
        <v>1603</v>
      </c>
      <c r="E555" s="238" t="s">
        <v>243</v>
      </c>
      <c r="F555" s="239" t="s">
        <v>307</v>
      </c>
      <c r="G555" s="240">
        <v>43570</v>
      </c>
      <c r="H555" s="122">
        <v>43591</v>
      </c>
      <c r="I555" s="238" t="s">
        <v>26</v>
      </c>
      <c r="J555" s="246">
        <v>2302</v>
      </c>
      <c r="K555" s="247">
        <v>1.39</v>
      </c>
      <c r="L555" s="131">
        <f t="shared" si="198"/>
        <v>3199.7799999999997</v>
      </c>
      <c r="M555" s="249">
        <v>1.22</v>
      </c>
      <c r="N555" s="133">
        <f t="shared" si="199"/>
        <v>2808.44</v>
      </c>
      <c r="O555" s="103">
        <f t="shared" si="200"/>
        <v>0.16999999999999993</v>
      </c>
      <c r="P555" s="57">
        <f t="shared" si="201"/>
        <v>391.33999999999986</v>
      </c>
      <c r="Q555" s="256"/>
      <c r="R555" s="257" t="s">
        <v>27</v>
      </c>
      <c r="S555" s="257">
        <f t="shared" si="202"/>
        <v>0.05</v>
      </c>
      <c r="T555" s="100">
        <f t="shared" si="203"/>
        <v>115.10000000000001</v>
      </c>
      <c r="U555" s="258"/>
      <c r="W555" s="259"/>
      <c r="X555" s="259"/>
      <c r="Y555" s="259"/>
      <c r="Z555" s="259"/>
    </row>
    <row r="556" spans="1:26" s="200" customFormat="1" ht="33" hidden="1" customHeight="1">
      <c r="A556" s="235" t="s">
        <v>304</v>
      </c>
      <c r="B556" s="236">
        <v>43525</v>
      </c>
      <c r="C556" s="241" t="s">
        <v>308</v>
      </c>
      <c r="D556" s="237">
        <v>1603</v>
      </c>
      <c r="E556" s="238" t="s">
        <v>243</v>
      </c>
      <c r="F556" s="239" t="s">
        <v>307</v>
      </c>
      <c r="G556" s="240">
        <v>43570</v>
      </c>
      <c r="H556" s="122">
        <v>43591</v>
      </c>
      <c r="I556" s="238" t="s">
        <v>26</v>
      </c>
      <c r="J556" s="246">
        <v>1608</v>
      </c>
      <c r="K556" s="247">
        <v>1.39</v>
      </c>
      <c r="L556" s="131">
        <f t="shared" si="198"/>
        <v>2235.12</v>
      </c>
      <c r="M556" s="248">
        <v>1.22</v>
      </c>
      <c r="N556" s="133">
        <f t="shared" si="199"/>
        <v>1961.76</v>
      </c>
      <c r="O556" s="103">
        <f t="shared" si="200"/>
        <v>0.16999999999999993</v>
      </c>
      <c r="P556" s="57">
        <f t="shared" si="201"/>
        <v>273.3599999999999</v>
      </c>
      <c r="Q556" s="256"/>
      <c r="R556" s="257" t="s">
        <v>27</v>
      </c>
      <c r="S556" s="257">
        <f t="shared" si="202"/>
        <v>0.05</v>
      </c>
      <c r="T556" s="100">
        <f t="shared" si="203"/>
        <v>80.400000000000006</v>
      </c>
      <c r="U556" s="258"/>
      <c r="W556" s="259"/>
      <c r="X556" s="259"/>
      <c r="Y556" s="259"/>
      <c r="Z556" s="259"/>
    </row>
    <row r="557" spans="1:26" s="200" customFormat="1" ht="33" hidden="1" customHeight="1">
      <c r="A557" s="235" t="s">
        <v>304</v>
      </c>
      <c r="B557" s="236">
        <v>43525</v>
      </c>
      <c r="C557" s="237">
        <v>302400</v>
      </c>
      <c r="D557" s="237">
        <v>1605</v>
      </c>
      <c r="E557" s="238" t="s">
        <v>243</v>
      </c>
      <c r="F557" s="239" t="s">
        <v>309</v>
      </c>
      <c r="G557" s="240">
        <v>43570</v>
      </c>
      <c r="H557" s="122">
        <v>43591</v>
      </c>
      <c r="I557" s="238" t="s">
        <v>26</v>
      </c>
      <c r="J557" s="246">
        <v>1745</v>
      </c>
      <c r="K557" s="247">
        <v>1.3</v>
      </c>
      <c r="L557" s="131">
        <f t="shared" si="198"/>
        <v>2268.5</v>
      </c>
      <c r="M557" s="248">
        <v>1.1299999999999999</v>
      </c>
      <c r="N557" s="133">
        <f t="shared" si="199"/>
        <v>1971.85</v>
      </c>
      <c r="O557" s="103">
        <f t="shared" si="200"/>
        <v>0.17000000000000015</v>
      </c>
      <c r="P557" s="57">
        <f t="shared" si="201"/>
        <v>296.65000000000026</v>
      </c>
      <c r="Q557" s="256"/>
      <c r="R557" s="257" t="s">
        <v>27</v>
      </c>
      <c r="S557" s="257">
        <f t="shared" si="202"/>
        <v>0.05</v>
      </c>
      <c r="T557" s="100">
        <f t="shared" si="203"/>
        <v>87.25</v>
      </c>
      <c r="U557" s="258"/>
      <c r="W557" s="259"/>
      <c r="X557" s="259"/>
      <c r="Y557" s="259"/>
      <c r="Z557" s="259"/>
    </row>
    <row r="558" spans="1:26" s="200" customFormat="1" ht="33" hidden="1" customHeight="1">
      <c r="A558" s="235" t="s">
        <v>304</v>
      </c>
      <c r="B558" s="236">
        <v>43525</v>
      </c>
      <c r="C558" s="237">
        <v>302464</v>
      </c>
      <c r="D558" s="237">
        <v>1605</v>
      </c>
      <c r="E558" s="238" t="s">
        <v>243</v>
      </c>
      <c r="F558" s="239" t="s">
        <v>309</v>
      </c>
      <c r="G558" s="240">
        <v>43570</v>
      </c>
      <c r="H558" s="122">
        <v>43591</v>
      </c>
      <c r="I558" s="238" t="s">
        <v>26</v>
      </c>
      <c r="J558" s="237">
        <v>281</v>
      </c>
      <c r="K558" s="247">
        <v>1.3</v>
      </c>
      <c r="L558" s="131">
        <f t="shared" si="198"/>
        <v>365.3</v>
      </c>
      <c r="M558" s="249">
        <v>1.1299999999999999</v>
      </c>
      <c r="N558" s="133">
        <f t="shared" si="199"/>
        <v>317.52999999999997</v>
      </c>
      <c r="O558" s="103">
        <f t="shared" si="200"/>
        <v>0.17000000000000015</v>
      </c>
      <c r="P558" s="57">
        <f t="shared" si="201"/>
        <v>47.770000000000046</v>
      </c>
      <c r="Q558" s="256"/>
      <c r="R558" s="257" t="s">
        <v>27</v>
      </c>
      <c r="S558" s="257">
        <f t="shared" si="202"/>
        <v>0.05</v>
      </c>
      <c r="T558" s="100">
        <f t="shared" si="203"/>
        <v>14.05</v>
      </c>
      <c r="U558" s="258"/>
      <c r="W558" s="259"/>
      <c r="X558" s="259"/>
      <c r="Y558" s="259"/>
      <c r="Z558" s="259"/>
    </row>
    <row r="559" spans="1:26" s="200" customFormat="1" ht="33" hidden="1" customHeight="1">
      <c r="A559" s="235" t="s">
        <v>310</v>
      </c>
      <c r="B559" s="236">
        <v>43525</v>
      </c>
      <c r="C559" s="242">
        <v>302390</v>
      </c>
      <c r="D559" s="242">
        <v>1604</v>
      </c>
      <c r="E559" s="121" t="s">
        <v>243</v>
      </c>
      <c r="F559" s="239" t="s">
        <v>305</v>
      </c>
      <c r="G559" s="146">
        <v>43592</v>
      </c>
      <c r="H559" s="121"/>
      <c r="I559" s="121" t="s">
        <v>26</v>
      </c>
      <c r="J559" s="250">
        <v>2336</v>
      </c>
      <c r="K559" s="251">
        <v>1.3</v>
      </c>
      <c r="L559" s="131">
        <f t="shared" si="198"/>
        <v>3036.8</v>
      </c>
      <c r="M559" s="252">
        <v>1.1299999999999999</v>
      </c>
      <c r="N559" s="133">
        <f t="shared" si="199"/>
        <v>2639.68</v>
      </c>
      <c r="O559" s="103">
        <f t="shared" si="200"/>
        <v>0.17000000000000015</v>
      </c>
      <c r="P559" s="57">
        <f t="shared" si="201"/>
        <v>397.12000000000035</v>
      </c>
      <c r="Q559" s="256"/>
      <c r="R559" s="257" t="s">
        <v>27</v>
      </c>
      <c r="S559" s="257">
        <f t="shared" si="202"/>
        <v>0.05</v>
      </c>
      <c r="T559" s="100">
        <f t="shared" si="203"/>
        <v>116.80000000000001</v>
      </c>
      <c r="U559" s="258"/>
      <c r="W559" s="259"/>
      <c r="X559" s="259"/>
      <c r="Y559" s="259"/>
      <c r="Z559" s="259"/>
    </row>
    <row r="560" spans="1:26" s="200" customFormat="1" ht="33" hidden="1" customHeight="1">
      <c r="A560" s="235" t="s">
        <v>310</v>
      </c>
      <c r="B560" s="236">
        <v>43525</v>
      </c>
      <c r="C560" s="243">
        <v>302455</v>
      </c>
      <c r="D560" s="242">
        <v>1604</v>
      </c>
      <c r="E560" s="121" t="s">
        <v>243</v>
      </c>
      <c r="F560" s="239" t="s">
        <v>305</v>
      </c>
      <c r="G560" s="146">
        <v>43592</v>
      </c>
      <c r="H560" s="121"/>
      <c r="I560" s="121" t="s">
        <v>26</v>
      </c>
      <c r="J560" s="250">
        <v>554</v>
      </c>
      <c r="K560" s="251">
        <v>1.3</v>
      </c>
      <c r="L560" s="131">
        <f t="shared" si="198"/>
        <v>720.2</v>
      </c>
      <c r="M560" s="252">
        <v>1.1299999999999999</v>
      </c>
      <c r="N560" s="133">
        <f t="shared" si="199"/>
        <v>626.02</v>
      </c>
      <c r="O560" s="103">
        <f t="shared" si="200"/>
        <v>0.17000000000000015</v>
      </c>
      <c r="P560" s="57">
        <f t="shared" si="201"/>
        <v>94.180000000000078</v>
      </c>
      <c r="Q560" s="256"/>
      <c r="R560" s="257" t="s">
        <v>27</v>
      </c>
      <c r="S560" s="257">
        <f t="shared" si="202"/>
        <v>0.05</v>
      </c>
      <c r="T560" s="100">
        <f t="shared" si="203"/>
        <v>27.700000000000003</v>
      </c>
      <c r="U560" s="258"/>
      <c r="W560" s="259"/>
      <c r="X560" s="259"/>
      <c r="Y560" s="259"/>
      <c r="Z560" s="259"/>
    </row>
    <row r="561" spans="1:26" s="200" customFormat="1" ht="33" hidden="1" customHeight="1">
      <c r="A561" s="235" t="s">
        <v>310</v>
      </c>
      <c r="B561" s="236">
        <v>43525</v>
      </c>
      <c r="C561" s="242" t="s">
        <v>311</v>
      </c>
      <c r="D561" s="242">
        <v>1603</v>
      </c>
      <c r="E561" s="121" t="s">
        <v>243</v>
      </c>
      <c r="F561" s="239" t="s">
        <v>305</v>
      </c>
      <c r="G561" s="146">
        <v>43592</v>
      </c>
      <c r="H561" s="121"/>
      <c r="I561" s="121" t="s">
        <v>26</v>
      </c>
      <c r="J561" s="250">
        <v>2302</v>
      </c>
      <c r="K561" s="251">
        <v>1.39</v>
      </c>
      <c r="L561" s="131">
        <f t="shared" si="198"/>
        <v>3199.7799999999997</v>
      </c>
      <c r="M561" s="252">
        <v>1.22</v>
      </c>
      <c r="N561" s="133">
        <f t="shared" si="199"/>
        <v>2808.44</v>
      </c>
      <c r="O561" s="103">
        <f t="shared" si="200"/>
        <v>0.16999999999999993</v>
      </c>
      <c r="P561" s="57">
        <f t="shared" si="201"/>
        <v>391.33999999999986</v>
      </c>
      <c r="Q561" s="256"/>
      <c r="R561" s="257" t="s">
        <v>27</v>
      </c>
      <c r="S561" s="257">
        <f t="shared" si="202"/>
        <v>0.05</v>
      </c>
      <c r="T561" s="100">
        <f t="shared" si="203"/>
        <v>115.10000000000001</v>
      </c>
      <c r="U561" s="258"/>
      <c r="W561" s="259"/>
      <c r="X561" s="259"/>
      <c r="Y561" s="259"/>
      <c r="Z561" s="259"/>
    </row>
    <row r="562" spans="1:26" s="200" customFormat="1" ht="33" hidden="1" customHeight="1">
      <c r="A562" s="235" t="s">
        <v>310</v>
      </c>
      <c r="B562" s="236">
        <v>43525</v>
      </c>
      <c r="C562" s="242" t="s">
        <v>312</v>
      </c>
      <c r="D562" s="242">
        <v>1603</v>
      </c>
      <c r="E562" s="121" t="s">
        <v>243</v>
      </c>
      <c r="F562" s="239" t="s">
        <v>305</v>
      </c>
      <c r="G562" s="146">
        <v>43592</v>
      </c>
      <c r="H562" s="121"/>
      <c r="I562" s="121" t="s">
        <v>26</v>
      </c>
      <c r="J562" s="250">
        <v>1608</v>
      </c>
      <c r="K562" s="251">
        <v>1.39</v>
      </c>
      <c r="L562" s="131">
        <f t="shared" si="198"/>
        <v>2235.12</v>
      </c>
      <c r="M562" s="252">
        <v>1.22</v>
      </c>
      <c r="N562" s="133">
        <f t="shared" si="199"/>
        <v>1961.76</v>
      </c>
      <c r="O562" s="103">
        <f t="shared" si="200"/>
        <v>0.16999999999999993</v>
      </c>
      <c r="P562" s="57">
        <f t="shared" si="201"/>
        <v>273.3599999999999</v>
      </c>
      <c r="Q562" s="256"/>
      <c r="R562" s="257" t="s">
        <v>27</v>
      </c>
      <c r="S562" s="257">
        <f t="shared" si="202"/>
        <v>0.05</v>
      </c>
      <c r="T562" s="100">
        <f t="shared" si="203"/>
        <v>80.400000000000006</v>
      </c>
      <c r="U562" s="258"/>
      <c r="W562" s="259"/>
      <c r="X562" s="259"/>
      <c r="Y562" s="259"/>
      <c r="Z562" s="259"/>
    </row>
    <row r="563" spans="1:26" s="200" customFormat="1" ht="33" hidden="1" customHeight="1">
      <c r="A563" s="235" t="s">
        <v>310</v>
      </c>
      <c r="B563" s="236">
        <v>43525</v>
      </c>
      <c r="C563" s="243">
        <v>302419</v>
      </c>
      <c r="D563" s="242">
        <v>1605</v>
      </c>
      <c r="E563" s="121" t="s">
        <v>243</v>
      </c>
      <c r="F563" s="239" t="s">
        <v>309</v>
      </c>
      <c r="G563" s="146">
        <v>43592</v>
      </c>
      <c r="H563" s="121"/>
      <c r="I563" s="121" t="s">
        <v>26</v>
      </c>
      <c r="J563" s="250">
        <v>1745</v>
      </c>
      <c r="K563" s="251">
        <v>1.3</v>
      </c>
      <c r="L563" s="131">
        <f t="shared" si="198"/>
        <v>2268.5</v>
      </c>
      <c r="M563" s="252">
        <v>1.1299999999999999</v>
      </c>
      <c r="N563" s="133">
        <f t="shared" si="199"/>
        <v>1971.85</v>
      </c>
      <c r="O563" s="103">
        <f t="shared" si="200"/>
        <v>0.17000000000000015</v>
      </c>
      <c r="P563" s="57">
        <f t="shared" si="201"/>
        <v>296.65000000000026</v>
      </c>
      <c r="Q563" s="256"/>
      <c r="R563" s="257" t="s">
        <v>27</v>
      </c>
      <c r="S563" s="257">
        <f t="shared" si="202"/>
        <v>0.05</v>
      </c>
      <c r="T563" s="100">
        <f t="shared" si="203"/>
        <v>87.25</v>
      </c>
      <c r="U563" s="258"/>
      <c r="W563" s="259"/>
      <c r="X563" s="259"/>
      <c r="Y563" s="259"/>
      <c r="Z563" s="259"/>
    </row>
    <row r="564" spans="1:26" s="200" customFormat="1" ht="33" hidden="1" customHeight="1">
      <c r="A564" s="235" t="s">
        <v>310</v>
      </c>
      <c r="B564" s="236">
        <v>43525</v>
      </c>
      <c r="C564" s="242">
        <v>302473</v>
      </c>
      <c r="D564" s="242">
        <v>1605</v>
      </c>
      <c r="E564" s="121" t="s">
        <v>243</v>
      </c>
      <c r="F564" s="239" t="s">
        <v>309</v>
      </c>
      <c r="G564" s="146">
        <v>43592</v>
      </c>
      <c r="H564" s="121"/>
      <c r="I564" s="121" t="s">
        <v>26</v>
      </c>
      <c r="J564" s="242">
        <v>264</v>
      </c>
      <c r="K564" s="253">
        <v>1.3</v>
      </c>
      <c r="L564" s="131">
        <f t="shared" si="198"/>
        <v>343.2</v>
      </c>
      <c r="M564" s="254">
        <v>1.1299999999999999</v>
      </c>
      <c r="N564" s="133">
        <f t="shared" si="199"/>
        <v>298.32</v>
      </c>
      <c r="O564" s="103">
        <f t="shared" si="200"/>
        <v>0.17000000000000015</v>
      </c>
      <c r="P564" s="57">
        <f t="shared" si="201"/>
        <v>44.880000000000038</v>
      </c>
      <c r="Q564" s="256"/>
      <c r="R564" s="257" t="s">
        <v>27</v>
      </c>
      <c r="S564" s="257">
        <f t="shared" si="202"/>
        <v>0.05</v>
      </c>
      <c r="T564" s="100">
        <f t="shared" si="203"/>
        <v>13.200000000000001</v>
      </c>
      <c r="U564" s="258"/>
      <c r="W564" s="259"/>
      <c r="X564" s="259"/>
      <c r="Y564" s="259"/>
      <c r="Z564" s="259"/>
    </row>
    <row r="565" spans="1:26" s="200" customFormat="1" ht="35.25" hidden="1" customHeight="1">
      <c r="A565" s="235" t="s">
        <v>313</v>
      </c>
      <c r="B565" s="236">
        <v>43531</v>
      </c>
      <c r="C565" s="121">
        <v>303674</v>
      </c>
      <c r="D565" s="121">
        <v>6477</v>
      </c>
      <c r="E565" s="121" t="s">
        <v>243</v>
      </c>
      <c r="F565" s="121" t="s">
        <v>314</v>
      </c>
      <c r="G565" s="146">
        <v>43592</v>
      </c>
      <c r="H565" s="121"/>
      <c r="I565" s="121" t="s">
        <v>26</v>
      </c>
      <c r="J565" s="121">
        <v>1813</v>
      </c>
      <c r="K565" s="255">
        <v>1.39</v>
      </c>
      <c r="L565" s="255">
        <f t="shared" si="198"/>
        <v>2520.0699999999997</v>
      </c>
      <c r="M565" s="255">
        <v>1.22</v>
      </c>
      <c r="N565" s="133">
        <f t="shared" si="199"/>
        <v>2211.86</v>
      </c>
      <c r="O565" s="103">
        <f t="shared" si="200"/>
        <v>0.16999999999999993</v>
      </c>
      <c r="P565" s="57">
        <f t="shared" si="201"/>
        <v>308.20999999999987</v>
      </c>
      <c r="Q565" s="256"/>
      <c r="R565" s="257" t="s">
        <v>27</v>
      </c>
      <c r="S565" s="257">
        <f t="shared" ref="S565:S570" si="204">0.03+0.02</f>
        <v>0.05</v>
      </c>
      <c r="T565" s="100">
        <f t="shared" si="203"/>
        <v>90.65</v>
      </c>
      <c r="U565" s="258"/>
      <c r="W565" s="259"/>
      <c r="X565" s="259"/>
      <c r="Y565" s="259"/>
      <c r="Z565" s="259"/>
    </row>
    <row r="566" spans="1:26" s="200" customFormat="1" ht="35.25" hidden="1" customHeight="1">
      <c r="A566" s="235" t="s">
        <v>313</v>
      </c>
      <c r="B566" s="236">
        <v>43531</v>
      </c>
      <c r="C566" s="121">
        <v>303683</v>
      </c>
      <c r="D566" s="121">
        <v>6477</v>
      </c>
      <c r="E566" s="121" t="s">
        <v>243</v>
      </c>
      <c r="F566" s="121" t="s">
        <v>314</v>
      </c>
      <c r="G566" s="146">
        <v>43592</v>
      </c>
      <c r="H566" s="121"/>
      <c r="I566" s="121" t="s">
        <v>26</v>
      </c>
      <c r="J566" s="121">
        <v>1777</v>
      </c>
      <c r="K566" s="255">
        <v>1.39</v>
      </c>
      <c r="L566" s="255">
        <f t="shared" si="198"/>
        <v>2470.0299999999997</v>
      </c>
      <c r="M566" s="255">
        <v>1.22</v>
      </c>
      <c r="N566" s="133">
        <f t="shared" si="199"/>
        <v>2167.94</v>
      </c>
      <c r="O566" s="103">
        <f t="shared" si="200"/>
        <v>0.16999999999999993</v>
      </c>
      <c r="P566" s="57">
        <f t="shared" si="201"/>
        <v>302.08999999999986</v>
      </c>
      <c r="Q566" s="256"/>
      <c r="R566" s="257" t="s">
        <v>27</v>
      </c>
      <c r="S566" s="257">
        <f t="shared" si="204"/>
        <v>0.05</v>
      </c>
      <c r="T566" s="100">
        <f t="shared" si="203"/>
        <v>88.850000000000009</v>
      </c>
      <c r="U566" s="258"/>
      <c r="W566" s="259"/>
      <c r="X566" s="259"/>
      <c r="Y566" s="259"/>
      <c r="Z566" s="259"/>
    </row>
    <row r="567" spans="1:26" s="200" customFormat="1" ht="35.25" hidden="1" customHeight="1">
      <c r="A567" s="235" t="s">
        <v>313</v>
      </c>
      <c r="B567" s="236">
        <v>43531</v>
      </c>
      <c r="C567" s="121">
        <v>303692</v>
      </c>
      <c r="D567" s="121">
        <v>6477</v>
      </c>
      <c r="E567" s="121" t="s">
        <v>243</v>
      </c>
      <c r="F567" s="121" t="s">
        <v>314</v>
      </c>
      <c r="G567" s="146">
        <v>43592</v>
      </c>
      <c r="H567" s="121"/>
      <c r="I567" s="121" t="s">
        <v>26</v>
      </c>
      <c r="J567" s="121">
        <v>1598</v>
      </c>
      <c r="K567" s="255">
        <v>1.39</v>
      </c>
      <c r="L567" s="255">
        <f t="shared" si="198"/>
        <v>2221.2199999999998</v>
      </c>
      <c r="M567" s="255">
        <v>1.22</v>
      </c>
      <c r="N567" s="133">
        <f t="shared" si="199"/>
        <v>1949.56</v>
      </c>
      <c r="O567" s="103">
        <f t="shared" si="200"/>
        <v>0.16999999999999993</v>
      </c>
      <c r="P567" s="57">
        <f t="shared" si="201"/>
        <v>271.65999999999991</v>
      </c>
      <c r="Q567" s="256"/>
      <c r="R567" s="257" t="s">
        <v>27</v>
      </c>
      <c r="S567" s="257">
        <f t="shared" si="204"/>
        <v>0.05</v>
      </c>
      <c r="T567" s="100">
        <f t="shared" si="203"/>
        <v>79.900000000000006</v>
      </c>
      <c r="U567" s="258"/>
      <c r="W567" s="259"/>
      <c r="X567" s="259"/>
      <c r="Y567" s="259"/>
      <c r="Z567" s="259"/>
    </row>
    <row r="568" spans="1:26" s="200" customFormat="1" ht="33" hidden="1" customHeight="1">
      <c r="A568" s="235" t="s">
        <v>313</v>
      </c>
      <c r="B568" s="236">
        <v>43531</v>
      </c>
      <c r="C568" s="121">
        <v>304013</v>
      </c>
      <c r="D568" s="121">
        <v>6488</v>
      </c>
      <c r="E568" s="121" t="s">
        <v>243</v>
      </c>
      <c r="F568" s="121" t="s">
        <v>315</v>
      </c>
      <c r="G568" s="146">
        <v>43592</v>
      </c>
      <c r="H568" s="121"/>
      <c r="I568" s="121" t="s">
        <v>26</v>
      </c>
      <c r="J568" s="121">
        <v>1274</v>
      </c>
      <c r="K568" s="255">
        <v>1.38</v>
      </c>
      <c r="L568" s="255">
        <f t="shared" si="198"/>
        <v>1758.12</v>
      </c>
      <c r="M568" s="255">
        <v>1.2</v>
      </c>
      <c r="N568" s="133">
        <f t="shared" si="199"/>
        <v>1528.8</v>
      </c>
      <c r="O568" s="103">
        <f t="shared" si="200"/>
        <v>0.17999999999999994</v>
      </c>
      <c r="P568" s="57">
        <f t="shared" si="201"/>
        <v>229.31999999999991</v>
      </c>
      <c r="Q568" s="256"/>
      <c r="R568" s="257" t="s">
        <v>27</v>
      </c>
      <c r="S568" s="257">
        <f t="shared" si="204"/>
        <v>0.05</v>
      </c>
      <c r="T568" s="100">
        <f t="shared" si="203"/>
        <v>63.7</v>
      </c>
      <c r="U568" s="258"/>
      <c r="W568" s="259"/>
      <c r="X568" s="259"/>
      <c r="Y568" s="259"/>
      <c r="Z568" s="259"/>
    </row>
    <row r="569" spans="1:26" s="200" customFormat="1" ht="33" hidden="1" customHeight="1">
      <c r="A569" s="235" t="s">
        <v>313</v>
      </c>
      <c r="B569" s="236">
        <v>43531</v>
      </c>
      <c r="C569" s="121">
        <v>304022</v>
      </c>
      <c r="D569" s="121">
        <v>6488</v>
      </c>
      <c r="E569" s="121" t="s">
        <v>243</v>
      </c>
      <c r="F569" s="121" t="s">
        <v>315</v>
      </c>
      <c r="G569" s="146">
        <v>43592</v>
      </c>
      <c r="H569" s="121"/>
      <c r="I569" s="121" t="s">
        <v>26</v>
      </c>
      <c r="J569" s="121">
        <v>1602</v>
      </c>
      <c r="K569" s="255">
        <v>1.38</v>
      </c>
      <c r="L569" s="255">
        <f t="shared" si="198"/>
        <v>2210.7599999999998</v>
      </c>
      <c r="M569" s="255">
        <v>1.2</v>
      </c>
      <c r="N569" s="133">
        <f t="shared" si="199"/>
        <v>1922.3999999999999</v>
      </c>
      <c r="O569" s="103">
        <f t="shared" si="200"/>
        <v>0.17999999999999994</v>
      </c>
      <c r="P569" s="57">
        <f t="shared" si="201"/>
        <v>288.3599999999999</v>
      </c>
      <c r="Q569" s="256"/>
      <c r="R569" s="257" t="s">
        <v>27</v>
      </c>
      <c r="S569" s="257">
        <f t="shared" si="204"/>
        <v>0.05</v>
      </c>
      <c r="T569" s="100">
        <f t="shared" si="203"/>
        <v>80.100000000000009</v>
      </c>
      <c r="U569" s="258"/>
      <c r="W569" s="259"/>
      <c r="X569" s="259"/>
      <c r="Y569" s="259"/>
      <c r="Z569" s="259"/>
    </row>
    <row r="570" spans="1:26" s="200" customFormat="1" ht="33" hidden="1" customHeight="1">
      <c r="A570" s="235" t="s">
        <v>313</v>
      </c>
      <c r="B570" s="236">
        <v>43531</v>
      </c>
      <c r="C570" s="121">
        <v>304031</v>
      </c>
      <c r="D570" s="121">
        <v>6488</v>
      </c>
      <c r="E570" s="121" t="s">
        <v>243</v>
      </c>
      <c r="F570" s="121" t="s">
        <v>315</v>
      </c>
      <c r="G570" s="146">
        <v>43592</v>
      </c>
      <c r="H570" s="121"/>
      <c r="I570" s="121" t="s">
        <v>26</v>
      </c>
      <c r="J570" s="121">
        <v>633</v>
      </c>
      <c r="K570" s="255">
        <v>1.38</v>
      </c>
      <c r="L570" s="255">
        <f t="shared" si="198"/>
        <v>873.54</v>
      </c>
      <c r="M570" s="255">
        <v>1.2</v>
      </c>
      <c r="N570" s="133">
        <f t="shared" si="199"/>
        <v>759.6</v>
      </c>
      <c r="O570" s="103">
        <f t="shared" si="200"/>
        <v>0.17999999999999994</v>
      </c>
      <c r="P570" s="57">
        <f t="shared" si="201"/>
        <v>113.93999999999996</v>
      </c>
      <c r="Q570" s="256"/>
      <c r="R570" s="257" t="s">
        <v>27</v>
      </c>
      <c r="S570" s="257">
        <f t="shared" si="204"/>
        <v>0.05</v>
      </c>
      <c r="T570" s="100">
        <f t="shared" si="203"/>
        <v>31.650000000000002</v>
      </c>
      <c r="U570" s="258"/>
      <c r="W570" s="259"/>
      <c r="X570" s="259"/>
      <c r="Y570" s="259"/>
      <c r="Z570" s="259"/>
    </row>
    <row r="571" spans="1:26" s="200" customFormat="1" ht="33" hidden="1" customHeight="1">
      <c r="A571" s="235" t="s">
        <v>313</v>
      </c>
      <c r="B571" s="236">
        <v>43531</v>
      </c>
      <c r="C571" s="121">
        <v>303701</v>
      </c>
      <c r="D571" s="121">
        <v>6478</v>
      </c>
      <c r="E571" s="121" t="s">
        <v>243</v>
      </c>
      <c r="F571" s="121" t="s">
        <v>316</v>
      </c>
      <c r="G571" s="146">
        <v>43592</v>
      </c>
      <c r="H571" s="121"/>
      <c r="I571" s="121" t="s">
        <v>26</v>
      </c>
      <c r="J571" s="121">
        <v>1372</v>
      </c>
      <c r="K571" s="255">
        <v>1.53</v>
      </c>
      <c r="L571" s="255">
        <f t="shared" si="198"/>
        <v>2099.16</v>
      </c>
      <c r="M571" s="255">
        <v>1.33</v>
      </c>
      <c r="N571" s="133">
        <f t="shared" si="199"/>
        <v>1824.76</v>
      </c>
      <c r="O571" s="103">
        <f t="shared" si="200"/>
        <v>0.19999999999999996</v>
      </c>
      <c r="P571" s="57">
        <f t="shared" si="201"/>
        <v>274.39999999999992</v>
      </c>
      <c r="Q571" s="256"/>
      <c r="R571" s="257" t="s">
        <v>27</v>
      </c>
      <c r="S571" s="257">
        <f>0.04+0.02</f>
        <v>0.06</v>
      </c>
      <c r="T571" s="100">
        <f t="shared" si="203"/>
        <v>82.32</v>
      </c>
      <c r="U571" s="258"/>
      <c r="W571" s="259"/>
      <c r="X571" s="259"/>
      <c r="Y571" s="259"/>
      <c r="Z571" s="259"/>
    </row>
    <row r="572" spans="1:26" s="200" customFormat="1" ht="33" hidden="1" customHeight="1">
      <c r="A572" s="235" t="s">
        <v>313</v>
      </c>
      <c r="B572" s="236">
        <v>43531</v>
      </c>
      <c r="C572" s="121">
        <v>303710</v>
      </c>
      <c r="D572" s="121">
        <v>6478</v>
      </c>
      <c r="E572" s="121" t="s">
        <v>243</v>
      </c>
      <c r="F572" s="121" t="s">
        <v>316</v>
      </c>
      <c r="G572" s="146">
        <v>43592</v>
      </c>
      <c r="H572" s="121"/>
      <c r="I572" s="121" t="s">
        <v>26</v>
      </c>
      <c r="J572" s="121">
        <v>1358</v>
      </c>
      <c r="K572" s="255">
        <v>1.53</v>
      </c>
      <c r="L572" s="255">
        <f t="shared" si="198"/>
        <v>2077.7400000000002</v>
      </c>
      <c r="M572" s="255">
        <v>1.33</v>
      </c>
      <c r="N572" s="133">
        <f t="shared" si="199"/>
        <v>1806.14</v>
      </c>
      <c r="O572" s="103">
        <f t="shared" si="200"/>
        <v>0.19999999999999996</v>
      </c>
      <c r="P572" s="57">
        <f t="shared" si="201"/>
        <v>271.59999999999997</v>
      </c>
      <c r="Q572" s="256"/>
      <c r="R572" s="257" t="s">
        <v>27</v>
      </c>
      <c r="S572" s="257">
        <f t="shared" ref="S572:S573" si="205">0.04+0.02</f>
        <v>0.06</v>
      </c>
      <c r="T572" s="100">
        <f t="shared" si="203"/>
        <v>81.48</v>
      </c>
      <c r="U572" s="258"/>
      <c r="W572" s="259"/>
      <c r="X572" s="259"/>
      <c r="Y572" s="259"/>
      <c r="Z572" s="259"/>
    </row>
    <row r="573" spans="1:26" s="200" customFormat="1" ht="33" hidden="1" customHeight="1">
      <c r="A573" s="235" t="s">
        <v>313</v>
      </c>
      <c r="B573" s="236">
        <v>43531</v>
      </c>
      <c r="C573" s="121">
        <v>303720</v>
      </c>
      <c r="D573" s="121">
        <v>6478</v>
      </c>
      <c r="E573" s="121" t="s">
        <v>243</v>
      </c>
      <c r="F573" s="121" t="s">
        <v>316</v>
      </c>
      <c r="G573" s="146">
        <v>43592</v>
      </c>
      <c r="H573" s="121"/>
      <c r="I573" s="121" t="s">
        <v>26</v>
      </c>
      <c r="J573" s="121">
        <v>1214</v>
      </c>
      <c r="K573" s="255">
        <v>1.53</v>
      </c>
      <c r="L573" s="255">
        <f t="shared" si="198"/>
        <v>1857.42</v>
      </c>
      <c r="M573" s="255">
        <v>1.33</v>
      </c>
      <c r="N573" s="133">
        <f t="shared" si="199"/>
        <v>1614.6200000000001</v>
      </c>
      <c r="O573" s="103">
        <f t="shared" si="200"/>
        <v>0.19999999999999996</v>
      </c>
      <c r="P573" s="57">
        <f t="shared" si="201"/>
        <v>242.79999999999995</v>
      </c>
      <c r="Q573" s="256"/>
      <c r="R573" s="257" t="s">
        <v>27</v>
      </c>
      <c r="S573" s="257">
        <f t="shared" si="205"/>
        <v>0.06</v>
      </c>
      <c r="T573" s="100">
        <f t="shared" si="203"/>
        <v>72.84</v>
      </c>
      <c r="U573" s="258"/>
      <c r="W573" s="259"/>
      <c r="X573" s="259"/>
      <c r="Y573" s="259"/>
      <c r="Z573" s="259"/>
    </row>
    <row r="574" spans="1:26" s="200" customFormat="1" ht="33" hidden="1" customHeight="1">
      <c r="A574" s="235" t="s">
        <v>317</v>
      </c>
      <c r="B574" s="236">
        <v>43531</v>
      </c>
      <c r="C574" s="121">
        <v>303885</v>
      </c>
      <c r="D574" s="121">
        <v>6484</v>
      </c>
      <c r="E574" s="121" t="s">
        <v>243</v>
      </c>
      <c r="F574" s="121" t="s">
        <v>318</v>
      </c>
      <c r="G574" s="146">
        <v>43592</v>
      </c>
      <c r="H574" s="121"/>
      <c r="I574" s="121" t="s">
        <v>26</v>
      </c>
      <c r="J574" s="121">
        <v>1368</v>
      </c>
      <c r="K574" s="255">
        <v>1.4</v>
      </c>
      <c r="L574" s="255">
        <f t="shared" si="198"/>
        <v>1915.1999999999998</v>
      </c>
      <c r="M574" s="255">
        <v>1.23</v>
      </c>
      <c r="N574" s="133">
        <f t="shared" si="199"/>
        <v>1682.6399999999999</v>
      </c>
      <c r="O574" s="103">
        <f t="shared" si="200"/>
        <v>0.16999999999999993</v>
      </c>
      <c r="P574" s="57">
        <f t="shared" si="201"/>
        <v>232.55999999999989</v>
      </c>
      <c r="Q574" s="256"/>
      <c r="R574" s="257" t="s">
        <v>27</v>
      </c>
      <c r="S574" s="257">
        <f>0.03+0.02</f>
        <v>0.05</v>
      </c>
      <c r="T574" s="100">
        <f t="shared" si="203"/>
        <v>68.400000000000006</v>
      </c>
      <c r="U574" s="258"/>
      <c r="W574" s="259"/>
      <c r="X574" s="259"/>
      <c r="Y574" s="259"/>
      <c r="Z574" s="259"/>
    </row>
    <row r="575" spans="1:26" s="200" customFormat="1" ht="33" hidden="1" customHeight="1">
      <c r="A575" s="235" t="s">
        <v>317</v>
      </c>
      <c r="B575" s="236">
        <v>43531</v>
      </c>
      <c r="C575" s="121">
        <v>303894</v>
      </c>
      <c r="D575" s="121">
        <v>6484</v>
      </c>
      <c r="E575" s="121" t="s">
        <v>243</v>
      </c>
      <c r="F575" s="121" t="s">
        <v>318</v>
      </c>
      <c r="G575" s="146">
        <v>43592</v>
      </c>
      <c r="H575" s="121"/>
      <c r="I575" s="121" t="s">
        <v>26</v>
      </c>
      <c r="J575" s="121">
        <v>602</v>
      </c>
      <c r="K575" s="255">
        <v>1.4</v>
      </c>
      <c r="L575" s="255">
        <f t="shared" si="198"/>
        <v>842.8</v>
      </c>
      <c r="M575" s="255">
        <v>1.23</v>
      </c>
      <c r="N575" s="133">
        <f t="shared" si="199"/>
        <v>740.46</v>
      </c>
      <c r="O575" s="103">
        <f t="shared" si="200"/>
        <v>0.16999999999999993</v>
      </c>
      <c r="P575" s="57">
        <f t="shared" si="201"/>
        <v>102.33999999999996</v>
      </c>
      <c r="Q575" s="256"/>
      <c r="R575" s="257" t="s">
        <v>27</v>
      </c>
      <c r="S575" s="257">
        <f t="shared" ref="S575:S582" si="206">0.03+0.02</f>
        <v>0.05</v>
      </c>
      <c r="T575" s="100">
        <f t="shared" si="203"/>
        <v>30.1</v>
      </c>
      <c r="U575" s="258"/>
      <c r="W575" s="259"/>
      <c r="X575" s="259"/>
      <c r="Y575" s="259"/>
      <c r="Z575" s="259"/>
    </row>
    <row r="576" spans="1:26" s="200" customFormat="1" ht="33" hidden="1" customHeight="1">
      <c r="A576" s="235" t="s">
        <v>317</v>
      </c>
      <c r="B576" s="236">
        <v>43531</v>
      </c>
      <c r="C576" s="121">
        <v>303903</v>
      </c>
      <c r="D576" s="121">
        <v>6484</v>
      </c>
      <c r="E576" s="121" t="s">
        <v>243</v>
      </c>
      <c r="F576" s="121" t="s">
        <v>318</v>
      </c>
      <c r="G576" s="146">
        <v>43592</v>
      </c>
      <c r="H576" s="121"/>
      <c r="I576" s="121" t="s">
        <v>26</v>
      </c>
      <c r="J576" s="121">
        <v>877</v>
      </c>
      <c r="K576" s="255">
        <v>1.4</v>
      </c>
      <c r="L576" s="255">
        <f t="shared" si="198"/>
        <v>1227.8</v>
      </c>
      <c r="M576" s="255">
        <v>1.23</v>
      </c>
      <c r="N576" s="133">
        <f t="shared" si="199"/>
        <v>1078.71</v>
      </c>
      <c r="O576" s="103">
        <f t="shared" si="200"/>
        <v>0.16999999999999993</v>
      </c>
      <c r="P576" s="57">
        <f t="shared" si="201"/>
        <v>149.08999999999995</v>
      </c>
      <c r="Q576" s="256"/>
      <c r="R576" s="257" t="s">
        <v>27</v>
      </c>
      <c r="S576" s="257">
        <f t="shared" si="206"/>
        <v>0.05</v>
      </c>
      <c r="T576" s="100">
        <f t="shared" si="203"/>
        <v>43.85</v>
      </c>
      <c r="U576" s="258"/>
      <c r="W576" s="259"/>
      <c r="X576" s="259"/>
      <c r="Y576" s="259"/>
      <c r="Z576" s="259"/>
    </row>
    <row r="577" spans="1:26" s="200" customFormat="1" ht="33" hidden="1" customHeight="1">
      <c r="A577" s="235" t="s">
        <v>313</v>
      </c>
      <c r="B577" s="236">
        <v>43531</v>
      </c>
      <c r="C577" s="121">
        <v>303739</v>
      </c>
      <c r="D577" s="121">
        <v>6479</v>
      </c>
      <c r="E577" s="121" t="s">
        <v>243</v>
      </c>
      <c r="F577" s="121" t="s">
        <v>319</v>
      </c>
      <c r="G577" s="146">
        <v>43592</v>
      </c>
      <c r="H577" s="121"/>
      <c r="I577" s="121" t="s">
        <v>26</v>
      </c>
      <c r="J577" s="121">
        <v>882</v>
      </c>
      <c r="K577" s="255">
        <v>1.39</v>
      </c>
      <c r="L577" s="255">
        <f t="shared" si="198"/>
        <v>1225.98</v>
      </c>
      <c r="M577" s="255">
        <v>1.22</v>
      </c>
      <c r="N577" s="133">
        <f t="shared" si="199"/>
        <v>1076.04</v>
      </c>
      <c r="O577" s="103">
        <f t="shared" si="200"/>
        <v>0.16999999999999993</v>
      </c>
      <c r="P577" s="57">
        <f t="shared" si="201"/>
        <v>149.93999999999994</v>
      </c>
      <c r="Q577" s="256"/>
      <c r="R577" s="257" t="s">
        <v>27</v>
      </c>
      <c r="S577" s="257">
        <f t="shared" si="206"/>
        <v>0.05</v>
      </c>
      <c r="T577" s="100">
        <f t="shared" si="203"/>
        <v>44.1</v>
      </c>
      <c r="U577" s="258"/>
      <c r="W577" s="259"/>
      <c r="X577" s="259"/>
      <c r="Y577" s="259"/>
      <c r="Z577" s="259"/>
    </row>
    <row r="578" spans="1:26" s="200" customFormat="1" ht="33" hidden="1" customHeight="1">
      <c r="A578" s="235" t="s">
        <v>313</v>
      </c>
      <c r="B578" s="236">
        <v>43531</v>
      </c>
      <c r="C578" s="121">
        <v>303748</v>
      </c>
      <c r="D578" s="121">
        <v>6479</v>
      </c>
      <c r="E578" s="121" t="s">
        <v>243</v>
      </c>
      <c r="F578" s="121" t="s">
        <v>319</v>
      </c>
      <c r="G578" s="146">
        <v>43592</v>
      </c>
      <c r="H578" s="121"/>
      <c r="I578" s="121" t="s">
        <v>26</v>
      </c>
      <c r="J578" s="121">
        <v>861</v>
      </c>
      <c r="K578" s="255">
        <v>1.39</v>
      </c>
      <c r="L578" s="255">
        <f t="shared" si="198"/>
        <v>1196.79</v>
      </c>
      <c r="M578" s="255">
        <v>1.22</v>
      </c>
      <c r="N578" s="133">
        <f t="shared" si="199"/>
        <v>1050.42</v>
      </c>
      <c r="O578" s="103">
        <f t="shared" si="200"/>
        <v>0.16999999999999993</v>
      </c>
      <c r="P578" s="57">
        <f t="shared" si="201"/>
        <v>146.36999999999995</v>
      </c>
      <c r="Q578" s="256"/>
      <c r="R578" s="257" t="s">
        <v>27</v>
      </c>
      <c r="S578" s="257">
        <f t="shared" si="206"/>
        <v>0.05</v>
      </c>
      <c r="T578" s="100">
        <f t="shared" si="203"/>
        <v>43.050000000000004</v>
      </c>
      <c r="U578" s="258"/>
      <c r="W578" s="259"/>
      <c r="X578" s="259"/>
      <c r="Y578" s="259"/>
      <c r="Z578" s="259"/>
    </row>
    <row r="579" spans="1:26" s="200" customFormat="1" ht="33" hidden="1" customHeight="1">
      <c r="A579" s="235" t="s">
        <v>313</v>
      </c>
      <c r="B579" s="236">
        <v>43531</v>
      </c>
      <c r="C579" s="121">
        <v>303757</v>
      </c>
      <c r="D579" s="121">
        <v>6479</v>
      </c>
      <c r="E579" s="121" t="s">
        <v>243</v>
      </c>
      <c r="F579" s="121" t="s">
        <v>319</v>
      </c>
      <c r="G579" s="146">
        <v>43592</v>
      </c>
      <c r="H579" s="121"/>
      <c r="I579" s="121" t="s">
        <v>26</v>
      </c>
      <c r="J579" s="121">
        <v>776</v>
      </c>
      <c r="K579" s="255">
        <v>1.39</v>
      </c>
      <c r="L579" s="255">
        <f t="shared" si="198"/>
        <v>1078.6399999999999</v>
      </c>
      <c r="M579" s="255">
        <v>1.22</v>
      </c>
      <c r="N579" s="133">
        <f t="shared" si="199"/>
        <v>946.72</v>
      </c>
      <c r="O579" s="103">
        <f t="shared" si="200"/>
        <v>0.16999999999999993</v>
      </c>
      <c r="P579" s="57">
        <f t="shared" si="201"/>
        <v>131.91999999999996</v>
      </c>
      <c r="Q579" s="256"/>
      <c r="R579" s="257" t="s">
        <v>27</v>
      </c>
      <c r="S579" s="257">
        <f t="shared" si="206"/>
        <v>0.05</v>
      </c>
      <c r="T579" s="100">
        <f t="shared" si="203"/>
        <v>38.800000000000004</v>
      </c>
      <c r="U579" s="258"/>
      <c r="W579" s="259"/>
      <c r="X579" s="259"/>
      <c r="Y579" s="259"/>
      <c r="Z579" s="259"/>
    </row>
    <row r="580" spans="1:26" s="200" customFormat="1" ht="33" hidden="1" customHeight="1">
      <c r="A580" s="235" t="s">
        <v>317</v>
      </c>
      <c r="B580" s="236">
        <v>43536</v>
      </c>
      <c r="C580" s="121">
        <v>303912</v>
      </c>
      <c r="D580" s="121">
        <v>6485</v>
      </c>
      <c r="E580" s="121" t="s">
        <v>243</v>
      </c>
      <c r="F580" s="121" t="s">
        <v>320</v>
      </c>
      <c r="G580" s="146">
        <v>43592</v>
      </c>
      <c r="H580" s="121"/>
      <c r="I580" s="121" t="s">
        <v>26</v>
      </c>
      <c r="J580" s="121">
        <v>1260</v>
      </c>
      <c r="K580" s="255">
        <v>1.3</v>
      </c>
      <c r="L580" s="255">
        <f t="shared" si="198"/>
        <v>1638</v>
      </c>
      <c r="M580" s="278">
        <v>1.1299999999999999</v>
      </c>
      <c r="N580" s="133">
        <f t="shared" si="199"/>
        <v>1423.8</v>
      </c>
      <c r="O580" s="103">
        <f t="shared" si="200"/>
        <v>0.17000000000000015</v>
      </c>
      <c r="P580" s="57">
        <f t="shared" si="201"/>
        <v>214.20000000000019</v>
      </c>
      <c r="Q580" s="256"/>
      <c r="R580" s="257" t="s">
        <v>27</v>
      </c>
      <c r="S580" s="257">
        <f t="shared" si="206"/>
        <v>0.05</v>
      </c>
      <c r="T580" s="100">
        <f t="shared" si="203"/>
        <v>63</v>
      </c>
      <c r="U580" s="258"/>
      <c r="W580" s="259"/>
      <c r="X580" s="259"/>
      <c r="Y580" s="259"/>
      <c r="Z580" s="259"/>
    </row>
    <row r="581" spans="1:26" s="200" customFormat="1" ht="33" hidden="1" customHeight="1">
      <c r="A581" s="235" t="s">
        <v>317</v>
      </c>
      <c r="B581" s="236">
        <v>43536</v>
      </c>
      <c r="C581" s="121">
        <v>303921</v>
      </c>
      <c r="D581" s="121">
        <v>6485</v>
      </c>
      <c r="E581" s="121" t="s">
        <v>243</v>
      </c>
      <c r="F581" s="121" t="s">
        <v>320</v>
      </c>
      <c r="G581" s="146">
        <v>43592</v>
      </c>
      <c r="H581" s="121"/>
      <c r="I581" s="121" t="s">
        <v>26</v>
      </c>
      <c r="J581" s="121">
        <v>536</v>
      </c>
      <c r="K581" s="255">
        <v>1.3</v>
      </c>
      <c r="L581" s="255">
        <f t="shared" si="198"/>
        <v>696.80000000000007</v>
      </c>
      <c r="M581" s="278">
        <v>1.1299999999999999</v>
      </c>
      <c r="N581" s="133">
        <f t="shared" si="199"/>
        <v>605.67999999999995</v>
      </c>
      <c r="O581" s="103">
        <f t="shared" si="200"/>
        <v>0.17000000000000015</v>
      </c>
      <c r="P581" s="57">
        <f t="shared" si="201"/>
        <v>91.120000000000076</v>
      </c>
      <c r="Q581" s="256"/>
      <c r="R581" s="257" t="s">
        <v>27</v>
      </c>
      <c r="S581" s="257">
        <f t="shared" si="206"/>
        <v>0.05</v>
      </c>
      <c r="T581" s="100">
        <f t="shared" si="203"/>
        <v>26.8</v>
      </c>
      <c r="U581" s="258"/>
      <c r="W581" s="259"/>
      <c r="X581" s="259"/>
      <c r="Y581" s="259"/>
      <c r="Z581" s="259"/>
    </row>
    <row r="582" spans="1:26" s="200" customFormat="1" ht="33" hidden="1" customHeight="1">
      <c r="A582" s="235" t="s">
        <v>317</v>
      </c>
      <c r="B582" s="236">
        <v>43536</v>
      </c>
      <c r="C582" s="121">
        <v>303930</v>
      </c>
      <c r="D582" s="121">
        <v>6485</v>
      </c>
      <c r="E582" s="121" t="s">
        <v>243</v>
      </c>
      <c r="F582" s="121" t="s">
        <v>320</v>
      </c>
      <c r="G582" s="146">
        <v>43592</v>
      </c>
      <c r="H582" s="121"/>
      <c r="I582" s="121" t="s">
        <v>26</v>
      </c>
      <c r="J582" s="121">
        <v>800</v>
      </c>
      <c r="K582" s="255">
        <v>1.3</v>
      </c>
      <c r="L582" s="255">
        <f t="shared" si="198"/>
        <v>1040</v>
      </c>
      <c r="M582" s="278">
        <v>1.1299999999999999</v>
      </c>
      <c r="N582" s="133">
        <f t="shared" si="199"/>
        <v>903.99999999999989</v>
      </c>
      <c r="O582" s="103">
        <f t="shared" si="200"/>
        <v>0.17000000000000015</v>
      </c>
      <c r="P582" s="57">
        <f t="shared" si="201"/>
        <v>136.00000000000011</v>
      </c>
      <c r="Q582" s="256"/>
      <c r="R582" s="257" t="s">
        <v>27</v>
      </c>
      <c r="S582" s="257">
        <f t="shared" si="206"/>
        <v>0.05</v>
      </c>
      <c r="T582" s="100">
        <f t="shared" si="203"/>
        <v>40</v>
      </c>
      <c r="U582" s="258"/>
      <c r="W582" s="259"/>
      <c r="X582" s="259"/>
      <c r="Y582" s="259"/>
      <c r="Z582" s="259"/>
    </row>
    <row r="583" spans="1:26" s="200" customFormat="1" ht="33" hidden="1" customHeight="1">
      <c r="A583" s="235" t="s">
        <v>317</v>
      </c>
      <c r="B583" s="236">
        <v>43531</v>
      </c>
      <c r="C583" s="121">
        <v>304040</v>
      </c>
      <c r="D583" s="121">
        <v>6489</v>
      </c>
      <c r="E583" s="121" t="s">
        <v>243</v>
      </c>
      <c r="F583" s="121" t="s">
        <v>321</v>
      </c>
      <c r="G583" s="146">
        <v>43592</v>
      </c>
      <c r="H583" s="260"/>
      <c r="I583" s="121" t="s">
        <v>26</v>
      </c>
      <c r="J583" s="121">
        <v>2196</v>
      </c>
      <c r="K583" s="255">
        <v>1.54</v>
      </c>
      <c r="L583" s="255">
        <f t="shared" si="198"/>
        <v>3381.84</v>
      </c>
      <c r="M583" s="255">
        <v>1.35</v>
      </c>
      <c r="N583" s="133">
        <f t="shared" si="199"/>
        <v>2964.6000000000004</v>
      </c>
      <c r="O583" s="103">
        <f t="shared" si="200"/>
        <v>0.18999999999999995</v>
      </c>
      <c r="P583" s="57">
        <f t="shared" si="201"/>
        <v>417.2399999999999</v>
      </c>
      <c r="Q583" s="256"/>
      <c r="R583" s="257" t="s">
        <v>27</v>
      </c>
      <c r="S583" s="257">
        <f>0.04+0.02</f>
        <v>0.06</v>
      </c>
      <c r="T583" s="100">
        <f t="shared" si="203"/>
        <v>131.76</v>
      </c>
      <c r="U583" s="258"/>
      <c r="W583" s="259"/>
      <c r="X583" s="259"/>
      <c r="Y583" s="259"/>
      <c r="Z583" s="259"/>
    </row>
    <row r="584" spans="1:26" s="200" customFormat="1" ht="33" hidden="1" customHeight="1">
      <c r="A584" s="235" t="s">
        <v>317</v>
      </c>
      <c r="B584" s="236">
        <v>43531</v>
      </c>
      <c r="C584" s="121">
        <v>304050</v>
      </c>
      <c r="D584" s="121">
        <v>6489</v>
      </c>
      <c r="E584" s="121" t="s">
        <v>243</v>
      </c>
      <c r="F584" s="121" t="s">
        <v>321</v>
      </c>
      <c r="G584" s="146">
        <v>43592</v>
      </c>
      <c r="H584" s="260"/>
      <c r="I584" s="121" t="s">
        <v>26</v>
      </c>
      <c r="J584" s="121">
        <v>927</v>
      </c>
      <c r="K584" s="255">
        <v>1.54</v>
      </c>
      <c r="L584" s="255">
        <f t="shared" si="198"/>
        <v>1427.58</v>
      </c>
      <c r="M584" s="255">
        <v>1.35</v>
      </c>
      <c r="N584" s="133">
        <f t="shared" si="199"/>
        <v>1251.45</v>
      </c>
      <c r="O584" s="103">
        <f t="shared" si="200"/>
        <v>0.18999999999999995</v>
      </c>
      <c r="P584" s="57">
        <f t="shared" si="201"/>
        <v>176.12999999999994</v>
      </c>
      <c r="Q584" s="256"/>
      <c r="R584" s="257" t="s">
        <v>27</v>
      </c>
      <c r="S584" s="257">
        <f t="shared" ref="S584:S597" si="207">0.04+0.02</f>
        <v>0.06</v>
      </c>
      <c r="T584" s="100">
        <f t="shared" si="203"/>
        <v>55.62</v>
      </c>
      <c r="U584" s="258"/>
      <c r="W584" s="259"/>
      <c r="X584" s="259"/>
      <c r="Y584" s="259"/>
      <c r="Z584" s="259"/>
    </row>
    <row r="585" spans="1:26" s="200" customFormat="1" ht="33" hidden="1" customHeight="1">
      <c r="A585" s="235" t="s">
        <v>317</v>
      </c>
      <c r="B585" s="236">
        <v>43531</v>
      </c>
      <c r="C585" s="121">
        <v>304069</v>
      </c>
      <c r="D585" s="121">
        <v>6489</v>
      </c>
      <c r="E585" s="121" t="s">
        <v>243</v>
      </c>
      <c r="F585" s="121" t="s">
        <v>321</v>
      </c>
      <c r="G585" s="146">
        <v>43592</v>
      </c>
      <c r="H585" s="260"/>
      <c r="I585" s="121" t="s">
        <v>26</v>
      </c>
      <c r="J585" s="121">
        <v>756</v>
      </c>
      <c r="K585" s="255">
        <v>1.54</v>
      </c>
      <c r="L585" s="255">
        <f t="shared" si="198"/>
        <v>1164.24</v>
      </c>
      <c r="M585" s="255">
        <v>1.35</v>
      </c>
      <c r="N585" s="133">
        <f t="shared" si="199"/>
        <v>1020.6</v>
      </c>
      <c r="O585" s="103">
        <f t="shared" si="200"/>
        <v>0.18999999999999995</v>
      </c>
      <c r="P585" s="57">
        <f t="shared" si="201"/>
        <v>143.63999999999996</v>
      </c>
      <c r="Q585" s="256"/>
      <c r="R585" s="257" t="s">
        <v>27</v>
      </c>
      <c r="S585" s="257">
        <f t="shared" si="207"/>
        <v>0.06</v>
      </c>
      <c r="T585" s="100">
        <f t="shared" si="203"/>
        <v>45.36</v>
      </c>
      <c r="U585" s="258"/>
      <c r="W585" s="259"/>
      <c r="X585" s="259"/>
      <c r="Y585" s="259"/>
      <c r="Z585" s="259"/>
    </row>
    <row r="586" spans="1:26" s="200" customFormat="1" ht="33" hidden="1" customHeight="1">
      <c r="A586" s="235" t="s">
        <v>313</v>
      </c>
      <c r="B586" s="236">
        <v>43536</v>
      </c>
      <c r="C586" s="121">
        <v>303858</v>
      </c>
      <c r="D586" s="121">
        <v>6483</v>
      </c>
      <c r="E586" s="121" t="s">
        <v>243</v>
      </c>
      <c r="F586" s="121" t="s">
        <v>322</v>
      </c>
      <c r="G586" s="146">
        <v>43592</v>
      </c>
      <c r="H586" s="121"/>
      <c r="I586" s="121" t="s">
        <v>26</v>
      </c>
      <c r="J586" s="121">
        <v>637</v>
      </c>
      <c r="K586" s="255">
        <v>1.39</v>
      </c>
      <c r="L586" s="255">
        <f t="shared" si="198"/>
        <v>885.43</v>
      </c>
      <c r="M586" s="255">
        <v>1.23</v>
      </c>
      <c r="N586" s="133">
        <f t="shared" si="199"/>
        <v>783.51</v>
      </c>
      <c r="O586" s="103">
        <f t="shared" si="200"/>
        <v>0.15999999999999992</v>
      </c>
      <c r="P586" s="57">
        <f t="shared" si="201"/>
        <v>101.91999999999994</v>
      </c>
      <c r="Q586" s="256"/>
      <c r="R586" s="257" t="s">
        <v>27</v>
      </c>
      <c r="S586" s="257">
        <f t="shared" si="207"/>
        <v>0.06</v>
      </c>
      <c r="T586" s="100">
        <f t="shared" si="203"/>
        <v>38.22</v>
      </c>
      <c r="U586" s="258"/>
      <c r="W586" s="259"/>
      <c r="X586" s="259"/>
      <c r="Y586" s="259"/>
      <c r="Z586" s="259"/>
    </row>
    <row r="587" spans="1:26" s="200" customFormat="1" ht="33" hidden="1" customHeight="1">
      <c r="A587" s="235" t="s">
        <v>313</v>
      </c>
      <c r="B587" s="236">
        <v>43536</v>
      </c>
      <c r="C587" s="121">
        <v>303867</v>
      </c>
      <c r="D587" s="121">
        <v>6483</v>
      </c>
      <c r="E587" s="121" t="s">
        <v>243</v>
      </c>
      <c r="F587" s="121" t="s">
        <v>322</v>
      </c>
      <c r="G587" s="146">
        <v>43592</v>
      </c>
      <c r="H587" s="121"/>
      <c r="I587" s="121" t="s">
        <v>26</v>
      </c>
      <c r="J587" s="121">
        <v>670</v>
      </c>
      <c r="K587" s="255">
        <v>1.39</v>
      </c>
      <c r="L587" s="255">
        <f t="shared" si="198"/>
        <v>931.3</v>
      </c>
      <c r="M587" s="255">
        <v>1.23</v>
      </c>
      <c r="N587" s="133">
        <f t="shared" si="199"/>
        <v>824.1</v>
      </c>
      <c r="O587" s="103">
        <f t="shared" si="200"/>
        <v>0.15999999999999992</v>
      </c>
      <c r="P587" s="57">
        <f t="shared" si="201"/>
        <v>107.19999999999995</v>
      </c>
      <c r="Q587" s="256"/>
      <c r="R587" s="257" t="s">
        <v>27</v>
      </c>
      <c r="S587" s="257">
        <f t="shared" si="207"/>
        <v>0.06</v>
      </c>
      <c r="T587" s="100">
        <f t="shared" si="203"/>
        <v>40.199999999999996</v>
      </c>
      <c r="U587" s="258"/>
      <c r="W587" s="259"/>
      <c r="X587" s="259"/>
      <c r="Y587" s="259"/>
      <c r="Z587" s="259"/>
    </row>
    <row r="588" spans="1:26" s="200" customFormat="1" ht="33" hidden="1" customHeight="1">
      <c r="A588" s="235" t="s">
        <v>313</v>
      </c>
      <c r="B588" s="236">
        <v>43536</v>
      </c>
      <c r="C588" s="121">
        <v>303876</v>
      </c>
      <c r="D588" s="121">
        <v>6483</v>
      </c>
      <c r="E588" s="121" t="s">
        <v>243</v>
      </c>
      <c r="F588" s="121" t="s">
        <v>322</v>
      </c>
      <c r="G588" s="146">
        <v>43592</v>
      </c>
      <c r="H588" s="121"/>
      <c r="I588" s="121" t="s">
        <v>26</v>
      </c>
      <c r="J588" s="121">
        <v>584</v>
      </c>
      <c r="K588" s="255">
        <v>1.39</v>
      </c>
      <c r="L588" s="255">
        <f t="shared" si="198"/>
        <v>811.76</v>
      </c>
      <c r="M588" s="255">
        <v>1.23</v>
      </c>
      <c r="N588" s="133">
        <f t="shared" si="199"/>
        <v>718.31999999999994</v>
      </c>
      <c r="O588" s="103">
        <f t="shared" si="200"/>
        <v>0.15999999999999992</v>
      </c>
      <c r="P588" s="57">
        <f t="shared" si="201"/>
        <v>93.439999999999955</v>
      </c>
      <c r="Q588" s="256"/>
      <c r="R588" s="257" t="s">
        <v>27</v>
      </c>
      <c r="S588" s="257">
        <f t="shared" si="207"/>
        <v>0.06</v>
      </c>
      <c r="T588" s="100">
        <f t="shared" si="203"/>
        <v>35.04</v>
      </c>
      <c r="U588" s="258"/>
      <c r="W588" s="259"/>
      <c r="X588" s="259"/>
      <c r="Y588" s="259"/>
      <c r="Z588" s="259"/>
    </row>
    <row r="589" spans="1:26" s="200" customFormat="1" ht="33" hidden="1" customHeight="1">
      <c r="A589" s="235" t="s">
        <v>323</v>
      </c>
      <c r="B589" s="236">
        <v>43536</v>
      </c>
      <c r="C589" s="121">
        <v>303940</v>
      </c>
      <c r="D589" s="121">
        <v>6486</v>
      </c>
      <c r="E589" s="121" t="s">
        <v>243</v>
      </c>
      <c r="F589" s="121" t="s">
        <v>324</v>
      </c>
      <c r="G589" s="146">
        <v>43592</v>
      </c>
      <c r="H589" s="121"/>
      <c r="I589" s="121" t="s">
        <v>26</v>
      </c>
      <c r="J589" s="121">
        <v>539</v>
      </c>
      <c r="K589" s="255">
        <v>1.47</v>
      </c>
      <c r="L589" s="255">
        <f t="shared" si="198"/>
        <v>792.33</v>
      </c>
      <c r="M589" s="255">
        <v>1.27</v>
      </c>
      <c r="N589" s="133">
        <f t="shared" si="199"/>
        <v>684.53</v>
      </c>
      <c r="O589" s="103">
        <f t="shared" si="200"/>
        <v>0.19999999999999996</v>
      </c>
      <c r="P589" s="57">
        <f t="shared" si="201"/>
        <v>107.79999999999998</v>
      </c>
      <c r="Q589" s="256"/>
      <c r="R589" s="257" t="s">
        <v>27</v>
      </c>
      <c r="S589" s="257">
        <f t="shared" si="207"/>
        <v>0.06</v>
      </c>
      <c r="T589" s="100">
        <f t="shared" si="203"/>
        <v>32.339999999999996</v>
      </c>
      <c r="U589" s="258"/>
      <c r="W589" s="259"/>
      <c r="X589" s="259"/>
      <c r="Y589" s="259"/>
      <c r="Z589" s="259"/>
    </row>
    <row r="590" spans="1:26" s="200" customFormat="1" ht="33" hidden="1" customHeight="1">
      <c r="A590" s="235" t="s">
        <v>323</v>
      </c>
      <c r="B590" s="236">
        <v>43536</v>
      </c>
      <c r="C590" s="121">
        <v>303959</v>
      </c>
      <c r="D590" s="121">
        <v>6486</v>
      </c>
      <c r="E590" s="121" t="s">
        <v>243</v>
      </c>
      <c r="F590" s="121" t="s">
        <v>324</v>
      </c>
      <c r="G590" s="146">
        <v>43592</v>
      </c>
      <c r="H590" s="121"/>
      <c r="I590" s="121" t="s">
        <v>26</v>
      </c>
      <c r="J590" s="121">
        <v>770</v>
      </c>
      <c r="K590" s="255">
        <v>1.47</v>
      </c>
      <c r="L590" s="255">
        <f t="shared" si="198"/>
        <v>1131.9000000000001</v>
      </c>
      <c r="M590" s="255">
        <v>1.27</v>
      </c>
      <c r="N590" s="133">
        <f t="shared" si="199"/>
        <v>977.9</v>
      </c>
      <c r="O590" s="103">
        <f t="shared" si="200"/>
        <v>0.19999999999999996</v>
      </c>
      <c r="P590" s="57">
        <f t="shared" si="201"/>
        <v>153.99999999999997</v>
      </c>
      <c r="Q590" s="256"/>
      <c r="R590" s="257" t="s">
        <v>27</v>
      </c>
      <c r="S590" s="257">
        <f t="shared" si="207"/>
        <v>0.06</v>
      </c>
      <c r="T590" s="100">
        <f t="shared" si="203"/>
        <v>46.199999999999996</v>
      </c>
      <c r="U590" s="258"/>
      <c r="W590" s="259"/>
      <c r="X590" s="259"/>
      <c r="Y590" s="259"/>
      <c r="Z590" s="259"/>
    </row>
    <row r="591" spans="1:26" s="200" customFormat="1" ht="33" hidden="1" customHeight="1">
      <c r="A591" s="235" t="s">
        <v>323</v>
      </c>
      <c r="B591" s="236">
        <v>43536</v>
      </c>
      <c r="C591" s="121">
        <v>303968</v>
      </c>
      <c r="D591" s="121">
        <v>6486</v>
      </c>
      <c r="E591" s="121" t="s">
        <v>243</v>
      </c>
      <c r="F591" s="121" t="s">
        <v>324</v>
      </c>
      <c r="G591" s="146">
        <v>43592</v>
      </c>
      <c r="H591" s="121"/>
      <c r="I591" s="121" t="s">
        <v>26</v>
      </c>
      <c r="J591" s="121">
        <v>284</v>
      </c>
      <c r="K591" s="255">
        <v>1.47</v>
      </c>
      <c r="L591" s="255">
        <f t="shared" si="198"/>
        <v>417.48</v>
      </c>
      <c r="M591" s="255">
        <v>1.27</v>
      </c>
      <c r="N591" s="133">
        <f t="shared" si="199"/>
        <v>360.68</v>
      </c>
      <c r="O591" s="103">
        <f t="shared" si="200"/>
        <v>0.19999999999999996</v>
      </c>
      <c r="P591" s="57">
        <f t="shared" si="201"/>
        <v>56.79999999999999</v>
      </c>
      <c r="Q591" s="256"/>
      <c r="R591" s="257" t="s">
        <v>27</v>
      </c>
      <c r="S591" s="257">
        <f t="shared" si="207"/>
        <v>0.06</v>
      </c>
      <c r="T591" s="100">
        <f t="shared" si="203"/>
        <v>17.04</v>
      </c>
      <c r="U591" s="258"/>
      <c r="W591" s="259"/>
      <c r="X591" s="259"/>
      <c r="Y591" s="259"/>
      <c r="Z591" s="259"/>
    </row>
    <row r="592" spans="1:26" s="200" customFormat="1" ht="33" hidden="1" customHeight="1">
      <c r="A592" s="235" t="s">
        <v>323</v>
      </c>
      <c r="B592" s="236">
        <v>43531</v>
      </c>
      <c r="C592" s="121">
        <v>304078</v>
      </c>
      <c r="D592" s="121">
        <v>6490</v>
      </c>
      <c r="E592" s="121" t="s">
        <v>243</v>
      </c>
      <c r="F592" s="121" t="s">
        <v>325</v>
      </c>
      <c r="G592" s="146">
        <v>43592</v>
      </c>
      <c r="H592" s="121"/>
      <c r="I592" s="121" t="s">
        <v>26</v>
      </c>
      <c r="J592" s="121">
        <v>490</v>
      </c>
      <c r="K592" s="255">
        <v>1.55</v>
      </c>
      <c r="L592" s="255">
        <f t="shared" si="198"/>
        <v>759.5</v>
      </c>
      <c r="M592" s="255">
        <v>1.36</v>
      </c>
      <c r="N592" s="133">
        <f t="shared" si="199"/>
        <v>666.40000000000009</v>
      </c>
      <c r="O592" s="103">
        <f t="shared" si="200"/>
        <v>0.18999999999999995</v>
      </c>
      <c r="P592" s="57">
        <f t="shared" si="201"/>
        <v>93.09999999999998</v>
      </c>
      <c r="Q592" s="256"/>
      <c r="R592" s="257" t="s">
        <v>27</v>
      </c>
      <c r="S592" s="257">
        <f t="shared" si="207"/>
        <v>0.06</v>
      </c>
      <c r="T592" s="100">
        <f t="shared" si="203"/>
        <v>29.4</v>
      </c>
      <c r="U592" s="258"/>
      <c r="W592" s="259"/>
      <c r="X592" s="259"/>
      <c r="Y592" s="259"/>
      <c r="Z592" s="259"/>
    </row>
    <row r="593" spans="1:26" s="200" customFormat="1" ht="33" hidden="1" customHeight="1">
      <c r="A593" s="235" t="s">
        <v>323</v>
      </c>
      <c r="B593" s="236">
        <v>43531</v>
      </c>
      <c r="C593" s="121">
        <v>304087</v>
      </c>
      <c r="D593" s="121">
        <v>6490</v>
      </c>
      <c r="E593" s="121" t="s">
        <v>243</v>
      </c>
      <c r="F593" s="121" t="s">
        <v>325</v>
      </c>
      <c r="G593" s="146">
        <v>43592</v>
      </c>
      <c r="H593" s="121"/>
      <c r="I593" s="121" t="s">
        <v>26</v>
      </c>
      <c r="J593" s="121">
        <v>749</v>
      </c>
      <c r="K593" s="255">
        <v>1.55</v>
      </c>
      <c r="L593" s="255">
        <f t="shared" si="198"/>
        <v>1160.95</v>
      </c>
      <c r="M593" s="255">
        <v>1.36</v>
      </c>
      <c r="N593" s="133">
        <f t="shared" si="199"/>
        <v>1018.6400000000001</v>
      </c>
      <c r="O593" s="103">
        <f t="shared" si="200"/>
        <v>0.18999999999999995</v>
      </c>
      <c r="P593" s="57">
        <f t="shared" si="201"/>
        <v>142.30999999999997</v>
      </c>
      <c r="Q593" s="256"/>
      <c r="R593" s="257" t="s">
        <v>27</v>
      </c>
      <c r="S593" s="257">
        <f t="shared" si="207"/>
        <v>0.06</v>
      </c>
      <c r="T593" s="100">
        <f t="shared" si="203"/>
        <v>44.94</v>
      </c>
      <c r="U593" s="258"/>
      <c r="W593" s="259"/>
      <c r="X593" s="259"/>
      <c r="Y593" s="259"/>
      <c r="Z593" s="259"/>
    </row>
    <row r="594" spans="1:26" s="200" customFormat="1" ht="33" hidden="1" customHeight="1">
      <c r="A594" s="235" t="s">
        <v>323</v>
      </c>
      <c r="B594" s="236">
        <v>43531</v>
      </c>
      <c r="C594" s="121">
        <v>304096</v>
      </c>
      <c r="D594" s="121">
        <v>6490</v>
      </c>
      <c r="E594" s="121" t="s">
        <v>243</v>
      </c>
      <c r="F594" s="121" t="s">
        <v>325</v>
      </c>
      <c r="G594" s="146">
        <v>43592</v>
      </c>
      <c r="H594" s="121"/>
      <c r="I594" s="121" t="s">
        <v>26</v>
      </c>
      <c r="J594" s="121">
        <v>101</v>
      </c>
      <c r="K594" s="255">
        <v>1.55</v>
      </c>
      <c r="L594" s="255">
        <f t="shared" si="198"/>
        <v>156.55000000000001</v>
      </c>
      <c r="M594" s="255">
        <v>1.36</v>
      </c>
      <c r="N594" s="133">
        <f t="shared" si="199"/>
        <v>137.36000000000001</v>
      </c>
      <c r="O594" s="103">
        <f t="shared" si="200"/>
        <v>0.18999999999999995</v>
      </c>
      <c r="P594" s="57">
        <f t="shared" si="201"/>
        <v>19.189999999999994</v>
      </c>
      <c r="Q594" s="256"/>
      <c r="R594" s="257" t="s">
        <v>27</v>
      </c>
      <c r="S594" s="257">
        <f t="shared" si="207"/>
        <v>0.06</v>
      </c>
      <c r="T594" s="100">
        <f t="shared" si="203"/>
        <v>6.06</v>
      </c>
      <c r="U594" s="258"/>
      <c r="W594" s="259"/>
      <c r="X594" s="259"/>
      <c r="Y594" s="259"/>
      <c r="Z594" s="259"/>
    </row>
    <row r="595" spans="1:26" s="200" customFormat="1" ht="33" hidden="1" customHeight="1">
      <c r="A595" s="235" t="s">
        <v>317</v>
      </c>
      <c r="B595" s="236">
        <v>43531</v>
      </c>
      <c r="C595" s="261">
        <v>303793</v>
      </c>
      <c r="D595" s="262">
        <v>6481</v>
      </c>
      <c r="E595" s="236" t="s">
        <v>243</v>
      </c>
      <c r="F595" s="236" t="s">
        <v>326</v>
      </c>
      <c r="G595" s="146">
        <v>43592</v>
      </c>
      <c r="H595" s="236"/>
      <c r="I595" s="236" t="s">
        <v>26</v>
      </c>
      <c r="J595" s="279">
        <v>1029</v>
      </c>
      <c r="K595" s="255">
        <v>1.39</v>
      </c>
      <c r="L595" s="255">
        <f t="shared" si="198"/>
        <v>1430.31</v>
      </c>
      <c r="M595" s="255">
        <v>1.23</v>
      </c>
      <c r="N595" s="133">
        <f t="shared" si="199"/>
        <v>1265.67</v>
      </c>
      <c r="O595" s="103">
        <f t="shared" si="200"/>
        <v>0.15999999999999992</v>
      </c>
      <c r="P595" s="57">
        <f t="shared" si="201"/>
        <v>164.63999999999993</v>
      </c>
      <c r="Q595" s="256"/>
      <c r="R595" s="257" t="s">
        <v>27</v>
      </c>
      <c r="S595" s="257">
        <f t="shared" si="207"/>
        <v>0.06</v>
      </c>
      <c r="T595" s="100">
        <f t="shared" si="203"/>
        <v>61.739999999999995</v>
      </c>
      <c r="U595" s="258"/>
      <c r="W595" s="259"/>
      <c r="X595" s="259"/>
      <c r="Y595" s="259"/>
      <c r="Z595" s="259"/>
    </row>
    <row r="596" spans="1:26" s="200" customFormat="1" ht="33" hidden="1" customHeight="1">
      <c r="A596" s="235" t="s">
        <v>317</v>
      </c>
      <c r="B596" s="236">
        <v>43531</v>
      </c>
      <c r="C596" s="261">
        <v>303802</v>
      </c>
      <c r="D596" s="262">
        <v>6481</v>
      </c>
      <c r="E596" s="236" t="s">
        <v>243</v>
      </c>
      <c r="F596" s="236" t="s">
        <v>326</v>
      </c>
      <c r="G596" s="146">
        <v>43592</v>
      </c>
      <c r="H596" s="236"/>
      <c r="I596" s="236" t="s">
        <v>26</v>
      </c>
      <c r="J596" s="279">
        <v>1060</v>
      </c>
      <c r="K596" s="255">
        <v>1.39</v>
      </c>
      <c r="L596" s="255">
        <f t="shared" si="198"/>
        <v>1473.3999999999999</v>
      </c>
      <c r="M596" s="255">
        <v>1.23</v>
      </c>
      <c r="N596" s="133">
        <f t="shared" si="199"/>
        <v>1303.8</v>
      </c>
      <c r="O596" s="103">
        <f t="shared" si="200"/>
        <v>0.15999999999999992</v>
      </c>
      <c r="P596" s="57">
        <f t="shared" si="201"/>
        <v>169.59999999999991</v>
      </c>
      <c r="Q596" s="256"/>
      <c r="R596" s="257" t="s">
        <v>27</v>
      </c>
      <c r="S596" s="257">
        <f t="shared" si="207"/>
        <v>0.06</v>
      </c>
      <c r="T596" s="100">
        <f t="shared" si="203"/>
        <v>63.599999999999994</v>
      </c>
      <c r="U596" s="258"/>
      <c r="W596" s="259"/>
      <c r="X596" s="259"/>
      <c r="Y596" s="259"/>
      <c r="Z596" s="259"/>
    </row>
    <row r="597" spans="1:26" s="200" customFormat="1" ht="33" hidden="1" customHeight="1">
      <c r="A597" s="235" t="s">
        <v>317</v>
      </c>
      <c r="B597" s="236">
        <v>43531</v>
      </c>
      <c r="C597" s="261">
        <v>303811</v>
      </c>
      <c r="D597" s="262">
        <v>6481</v>
      </c>
      <c r="E597" s="236" t="s">
        <v>243</v>
      </c>
      <c r="F597" s="236" t="s">
        <v>326</v>
      </c>
      <c r="G597" s="146">
        <v>43592</v>
      </c>
      <c r="H597" s="236"/>
      <c r="I597" s="236" t="s">
        <v>26</v>
      </c>
      <c r="J597" s="261">
        <v>938</v>
      </c>
      <c r="K597" s="255">
        <v>1.39</v>
      </c>
      <c r="L597" s="255">
        <f t="shared" si="198"/>
        <v>1303.82</v>
      </c>
      <c r="M597" s="255">
        <v>1.23</v>
      </c>
      <c r="N597" s="133">
        <f t="shared" si="199"/>
        <v>1153.74</v>
      </c>
      <c r="O597" s="103">
        <f t="shared" si="200"/>
        <v>0.15999999999999992</v>
      </c>
      <c r="P597" s="57">
        <f t="shared" si="201"/>
        <v>150.07999999999993</v>
      </c>
      <c r="Q597" s="256"/>
      <c r="R597" s="257" t="s">
        <v>27</v>
      </c>
      <c r="S597" s="257">
        <f t="shared" si="207"/>
        <v>0.06</v>
      </c>
      <c r="T597" s="100">
        <f t="shared" si="203"/>
        <v>56.28</v>
      </c>
      <c r="U597" s="258"/>
      <c r="W597" s="259"/>
      <c r="X597" s="259"/>
      <c r="Y597" s="259"/>
      <c r="Z597" s="259"/>
    </row>
    <row r="598" spans="1:26" s="200" customFormat="1" ht="33" hidden="1" customHeight="1">
      <c r="A598" s="235" t="s">
        <v>323</v>
      </c>
      <c r="B598" s="236">
        <v>43531</v>
      </c>
      <c r="C598" s="121">
        <v>303977</v>
      </c>
      <c r="D598" s="121">
        <v>6487</v>
      </c>
      <c r="E598" s="121" t="s">
        <v>243</v>
      </c>
      <c r="F598" s="121" t="s">
        <v>327</v>
      </c>
      <c r="G598" s="146">
        <v>43592</v>
      </c>
      <c r="H598" s="121"/>
      <c r="I598" s="121" t="s">
        <v>26</v>
      </c>
      <c r="J598" s="121">
        <v>360</v>
      </c>
      <c r="K598" s="255">
        <v>1.3</v>
      </c>
      <c r="L598" s="255">
        <f t="shared" si="198"/>
        <v>468</v>
      </c>
      <c r="M598" s="255">
        <v>1.0900000000000001</v>
      </c>
      <c r="N598" s="133">
        <f t="shared" si="199"/>
        <v>392.40000000000003</v>
      </c>
      <c r="O598" s="103">
        <f t="shared" si="200"/>
        <v>0.20999999999999996</v>
      </c>
      <c r="P598" s="57">
        <f t="shared" si="201"/>
        <v>75.599999999999994</v>
      </c>
      <c r="Q598" s="256"/>
      <c r="R598" s="257" t="s">
        <v>27</v>
      </c>
      <c r="S598" s="257">
        <f>0.03+0.02</f>
        <v>0.05</v>
      </c>
      <c r="T598" s="100">
        <f t="shared" si="203"/>
        <v>18</v>
      </c>
      <c r="U598" s="258"/>
      <c r="W598" s="259"/>
      <c r="X598" s="259"/>
      <c r="Y598" s="259"/>
      <c r="Z598" s="259"/>
    </row>
    <row r="599" spans="1:26" s="200" customFormat="1" ht="33" hidden="1" customHeight="1">
      <c r="A599" s="235" t="s">
        <v>323</v>
      </c>
      <c r="B599" s="236">
        <v>43531</v>
      </c>
      <c r="C599" s="121">
        <v>303986</v>
      </c>
      <c r="D599" s="121">
        <v>6487</v>
      </c>
      <c r="E599" s="121" t="s">
        <v>243</v>
      </c>
      <c r="F599" s="121" t="s">
        <v>327</v>
      </c>
      <c r="G599" s="146">
        <v>43592</v>
      </c>
      <c r="H599" s="121"/>
      <c r="I599" s="121" t="s">
        <v>26</v>
      </c>
      <c r="J599" s="121">
        <v>216</v>
      </c>
      <c r="K599" s="255">
        <v>1.3</v>
      </c>
      <c r="L599" s="255">
        <f t="shared" si="198"/>
        <v>280.8</v>
      </c>
      <c r="M599" s="255">
        <v>1.0900000000000001</v>
      </c>
      <c r="N599" s="133">
        <f t="shared" si="199"/>
        <v>235.44000000000003</v>
      </c>
      <c r="O599" s="103">
        <f t="shared" si="200"/>
        <v>0.20999999999999996</v>
      </c>
      <c r="P599" s="57">
        <f t="shared" si="201"/>
        <v>45.359999999999992</v>
      </c>
      <c r="Q599" s="256"/>
      <c r="R599" s="257" t="s">
        <v>27</v>
      </c>
      <c r="S599" s="257">
        <f t="shared" ref="S599:S600" si="208">0.03+0.02</f>
        <v>0.05</v>
      </c>
      <c r="T599" s="100">
        <f t="shared" si="203"/>
        <v>10.8</v>
      </c>
      <c r="U599" s="258"/>
      <c r="W599" s="259"/>
      <c r="X599" s="259"/>
      <c r="Y599" s="259"/>
      <c r="Z599" s="259"/>
    </row>
    <row r="600" spans="1:26" s="200" customFormat="1" ht="33" hidden="1" customHeight="1">
      <c r="A600" s="235" t="s">
        <v>323</v>
      </c>
      <c r="B600" s="236">
        <v>43531</v>
      </c>
      <c r="C600" s="121">
        <v>303995</v>
      </c>
      <c r="D600" s="121">
        <v>6487</v>
      </c>
      <c r="E600" s="121" t="s">
        <v>243</v>
      </c>
      <c r="F600" s="121" t="s">
        <v>327</v>
      </c>
      <c r="G600" s="146">
        <v>43592</v>
      </c>
      <c r="H600" s="121"/>
      <c r="I600" s="121" t="s">
        <v>26</v>
      </c>
      <c r="J600" s="121">
        <v>85</v>
      </c>
      <c r="K600" s="255">
        <v>1.3</v>
      </c>
      <c r="L600" s="255">
        <f t="shared" si="198"/>
        <v>110.5</v>
      </c>
      <c r="M600" s="255">
        <v>1.0900000000000001</v>
      </c>
      <c r="N600" s="133">
        <f t="shared" si="199"/>
        <v>92.65</v>
      </c>
      <c r="O600" s="103">
        <f t="shared" si="200"/>
        <v>0.20999999999999996</v>
      </c>
      <c r="P600" s="57">
        <f t="shared" si="201"/>
        <v>17.849999999999998</v>
      </c>
      <c r="Q600" s="256"/>
      <c r="R600" s="257" t="s">
        <v>27</v>
      </c>
      <c r="S600" s="257">
        <f t="shared" si="208"/>
        <v>0.05</v>
      </c>
      <c r="T600" s="100">
        <f t="shared" si="203"/>
        <v>4.25</v>
      </c>
      <c r="U600" s="258"/>
      <c r="W600" s="259"/>
      <c r="X600" s="259"/>
      <c r="Y600" s="259"/>
      <c r="Z600" s="259"/>
    </row>
    <row r="601" spans="1:26" s="200" customFormat="1" ht="33" hidden="1" customHeight="1">
      <c r="A601" s="235" t="s">
        <v>317</v>
      </c>
      <c r="B601" s="236">
        <v>43531</v>
      </c>
      <c r="C601" s="121">
        <v>303820</v>
      </c>
      <c r="D601" s="121">
        <v>6482</v>
      </c>
      <c r="E601" s="121" t="s">
        <v>243</v>
      </c>
      <c r="F601" s="121" t="s">
        <v>328</v>
      </c>
      <c r="G601" s="146">
        <v>43592</v>
      </c>
      <c r="H601" s="121"/>
      <c r="I601" s="121" t="s">
        <v>26</v>
      </c>
      <c r="J601" s="121">
        <v>931</v>
      </c>
      <c r="K601" s="255">
        <v>1.39</v>
      </c>
      <c r="L601" s="255">
        <f t="shared" si="198"/>
        <v>1294.0899999999999</v>
      </c>
      <c r="M601" s="255">
        <v>1.23</v>
      </c>
      <c r="N601" s="133">
        <f t="shared" si="199"/>
        <v>1145.1299999999999</v>
      </c>
      <c r="O601" s="103">
        <f t="shared" si="200"/>
        <v>0.15999999999999992</v>
      </c>
      <c r="P601" s="57">
        <f t="shared" si="201"/>
        <v>148.95999999999992</v>
      </c>
      <c r="Q601" s="256"/>
      <c r="R601" s="257" t="s">
        <v>27</v>
      </c>
      <c r="S601" s="257">
        <f>0.04+0.02</f>
        <v>0.06</v>
      </c>
      <c r="T601" s="100">
        <f t="shared" si="203"/>
        <v>55.86</v>
      </c>
      <c r="U601" s="258"/>
      <c r="W601" s="259"/>
      <c r="X601" s="259"/>
      <c r="Y601" s="259"/>
      <c r="Z601" s="259"/>
    </row>
    <row r="602" spans="1:26" s="200" customFormat="1" ht="33" hidden="1" customHeight="1">
      <c r="A602" s="235" t="s">
        <v>317</v>
      </c>
      <c r="B602" s="236">
        <v>43531</v>
      </c>
      <c r="C602" s="121">
        <v>303830</v>
      </c>
      <c r="D602" s="121">
        <v>6482</v>
      </c>
      <c r="E602" s="121" t="s">
        <v>243</v>
      </c>
      <c r="F602" s="121" t="s">
        <v>328</v>
      </c>
      <c r="G602" s="146">
        <v>43592</v>
      </c>
      <c r="H602" s="121"/>
      <c r="I602" s="121" t="s">
        <v>26</v>
      </c>
      <c r="J602" s="121">
        <v>962</v>
      </c>
      <c r="K602" s="255">
        <v>1.39</v>
      </c>
      <c r="L602" s="255">
        <f t="shared" si="198"/>
        <v>1337.1799999999998</v>
      </c>
      <c r="M602" s="255">
        <v>1.23</v>
      </c>
      <c r="N602" s="133">
        <f t="shared" si="199"/>
        <v>1183.26</v>
      </c>
      <c r="O602" s="103">
        <f t="shared" si="200"/>
        <v>0.15999999999999992</v>
      </c>
      <c r="P602" s="57">
        <f t="shared" si="201"/>
        <v>153.91999999999993</v>
      </c>
      <c r="Q602" s="256"/>
      <c r="R602" s="257" t="s">
        <v>27</v>
      </c>
      <c r="S602" s="257">
        <f t="shared" ref="S602:S606" si="209">0.04+0.02</f>
        <v>0.06</v>
      </c>
      <c r="T602" s="100">
        <f t="shared" si="203"/>
        <v>57.72</v>
      </c>
      <c r="U602" s="258"/>
      <c r="W602" s="259"/>
      <c r="X602" s="259"/>
      <c r="Y602" s="259"/>
      <c r="Z602" s="259"/>
    </row>
    <row r="603" spans="1:26" s="200" customFormat="1" ht="33" hidden="1" customHeight="1">
      <c r="A603" s="235" t="s">
        <v>317</v>
      </c>
      <c r="B603" s="236">
        <v>43531</v>
      </c>
      <c r="C603" s="121">
        <v>303849</v>
      </c>
      <c r="D603" s="121">
        <v>6482</v>
      </c>
      <c r="E603" s="121" t="s">
        <v>243</v>
      </c>
      <c r="F603" s="121" t="s">
        <v>328</v>
      </c>
      <c r="G603" s="146">
        <v>43592</v>
      </c>
      <c r="H603" s="121"/>
      <c r="I603" s="121" t="s">
        <v>26</v>
      </c>
      <c r="J603" s="121">
        <v>850</v>
      </c>
      <c r="K603" s="255">
        <v>1.39</v>
      </c>
      <c r="L603" s="255">
        <f t="shared" si="198"/>
        <v>1181.5</v>
      </c>
      <c r="M603" s="255">
        <v>1.23</v>
      </c>
      <c r="N603" s="133">
        <f t="shared" si="199"/>
        <v>1045.5</v>
      </c>
      <c r="O603" s="103">
        <f t="shared" si="200"/>
        <v>0.15999999999999992</v>
      </c>
      <c r="P603" s="57">
        <f t="shared" si="201"/>
        <v>135.99999999999994</v>
      </c>
      <c r="Q603" s="256"/>
      <c r="R603" s="257" t="s">
        <v>27</v>
      </c>
      <c r="S603" s="257">
        <f t="shared" si="209"/>
        <v>0.06</v>
      </c>
      <c r="T603" s="100">
        <f t="shared" si="203"/>
        <v>51</v>
      </c>
      <c r="U603" s="258"/>
      <c r="W603" s="259"/>
      <c r="X603" s="259"/>
      <c r="Y603" s="259"/>
      <c r="Z603" s="259"/>
    </row>
    <row r="604" spans="1:26" s="7" customFormat="1" ht="33" hidden="1" customHeight="1">
      <c r="A604" s="75" t="s">
        <v>323</v>
      </c>
      <c r="B604" s="236">
        <v>43531</v>
      </c>
      <c r="C604" s="121">
        <v>303766</v>
      </c>
      <c r="D604" s="121">
        <v>6480</v>
      </c>
      <c r="E604" s="121" t="s">
        <v>243</v>
      </c>
      <c r="F604" s="121" t="s">
        <v>329</v>
      </c>
      <c r="G604" s="146">
        <v>43592</v>
      </c>
      <c r="H604" s="75"/>
      <c r="I604" s="121" t="s">
        <v>26</v>
      </c>
      <c r="J604" s="121">
        <v>686</v>
      </c>
      <c r="K604" s="255">
        <v>1.53</v>
      </c>
      <c r="L604" s="255">
        <f t="shared" si="198"/>
        <v>1049.58</v>
      </c>
      <c r="M604" s="255">
        <v>1.33</v>
      </c>
      <c r="N604" s="133">
        <f t="shared" si="199"/>
        <v>912.38</v>
      </c>
      <c r="O604" s="103">
        <f t="shared" si="200"/>
        <v>0.19999999999999996</v>
      </c>
      <c r="P604" s="57">
        <f t="shared" si="201"/>
        <v>137.19999999999996</v>
      </c>
      <c r="Q604" s="57" t="s">
        <v>63</v>
      </c>
      <c r="R604" s="257" t="s">
        <v>27</v>
      </c>
      <c r="S604" s="257">
        <f t="shared" si="209"/>
        <v>0.06</v>
      </c>
      <c r="T604" s="100">
        <f t="shared" si="203"/>
        <v>41.16</v>
      </c>
      <c r="U604" s="286"/>
      <c r="V604" s="287"/>
      <c r="W604" s="287"/>
      <c r="X604" s="287"/>
      <c r="Y604" s="287"/>
      <c r="Z604" s="287"/>
    </row>
    <row r="605" spans="1:26" s="7" customFormat="1" ht="33" hidden="1" customHeight="1">
      <c r="A605" s="75" t="s">
        <v>323</v>
      </c>
      <c r="B605" s="236">
        <v>43531</v>
      </c>
      <c r="C605" s="121">
        <v>303775</v>
      </c>
      <c r="D605" s="121">
        <v>6480</v>
      </c>
      <c r="E605" s="121" t="s">
        <v>243</v>
      </c>
      <c r="F605" s="121" t="s">
        <v>329</v>
      </c>
      <c r="G605" s="146">
        <v>43592</v>
      </c>
      <c r="H605" s="75"/>
      <c r="I605" s="121" t="s">
        <v>26</v>
      </c>
      <c r="J605" s="121">
        <v>644</v>
      </c>
      <c r="K605" s="255">
        <v>1.53</v>
      </c>
      <c r="L605" s="255">
        <f t="shared" si="198"/>
        <v>985.32</v>
      </c>
      <c r="M605" s="255">
        <v>1.33</v>
      </c>
      <c r="N605" s="133">
        <f t="shared" si="199"/>
        <v>856.5200000000001</v>
      </c>
      <c r="O605" s="103">
        <f t="shared" si="200"/>
        <v>0.19999999999999996</v>
      </c>
      <c r="P605" s="57">
        <f t="shared" si="201"/>
        <v>128.79999999999998</v>
      </c>
      <c r="Q605" s="57"/>
      <c r="R605" s="257" t="s">
        <v>27</v>
      </c>
      <c r="S605" s="257">
        <f t="shared" si="209"/>
        <v>0.06</v>
      </c>
      <c r="T605" s="100">
        <f t="shared" si="203"/>
        <v>38.64</v>
      </c>
      <c r="U605" s="286"/>
      <c r="V605" s="287"/>
      <c r="W605" s="287"/>
      <c r="X605" s="287"/>
      <c r="Y605" s="287"/>
      <c r="Z605" s="287"/>
    </row>
    <row r="606" spans="1:26" s="7" customFormat="1" ht="33" hidden="1" customHeight="1">
      <c r="A606" s="75" t="s">
        <v>323</v>
      </c>
      <c r="B606" s="236">
        <v>43531</v>
      </c>
      <c r="C606" s="121">
        <v>303784</v>
      </c>
      <c r="D606" s="121">
        <v>6480</v>
      </c>
      <c r="E606" s="121" t="s">
        <v>243</v>
      </c>
      <c r="F606" s="121" t="s">
        <v>329</v>
      </c>
      <c r="G606" s="146">
        <v>43592</v>
      </c>
      <c r="H606" s="75"/>
      <c r="I606" s="121" t="s">
        <v>26</v>
      </c>
      <c r="J606" s="121">
        <v>592</v>
      </c>
      <c r="K606" s="255">
        <v>1.53</v>
      </c>
      <c r="L606" s="255">
        <f t="shared" si="198"/>
        <v>905.76</v>
      </c>
      <c r="M606" s="255">
        <v>1.33</v>
      </c>
      <c r="N606" s="133">
        <f t="shared" si="199"/>
        <v>787.36</v>
      </c>
      <c r="O606" s="103">
        <f t="shared" si="200"/>
        <v>0.19999999999999996</v>
      </c>
      <c r="P606" s="57">
        <f t="shared" si="201"/>
        <v>118.39999999999998</v>
      </c>
      <c r="Q606" s="57"/>
      <c r="R606" s="257" t="s">
        <v>27</v>
      </c>
      <c r="S606" s="257">
        <f t="shared" si="209"/>
        <v>0.06</v>
      </c>
      <c r="T606" s="100">
        <f t="shared" si="203"/>
        <v>35.519999999999996</v>
      </c>
      <c r="U606" s="286"/>
      <c r="V606" s="287"/>
      <c r="W606" s="287"/>
      <c r="X606" s="287"/>
      <c r="Y606" s="287"/>
      <c r="Z606" s="287"/>
    </row>
    <row r="607" spans="1:26" s="7" customFormat="1" ht="33" hidden="1" customHeight="1">
      <c r="A607" s="75" t="s">
        <v>330</v>
      </c>
      <c r="B607" s="236">
        <v>43531</v>
      </c>
      <c r="C607" s="121">
        <v>304197</v>
      </c>
      <c r="D607" s="121">
        <v>342</v>
      </c>
      <c r="E607" s="121" t="s">
        <v>243</v>
      </c>
      <c r="F607" s="121" t="s">
        <v>331</v>
      </c>
      <c r="G607" s="146">
        <v>43592</v>
      </c>
      <c r="H607" s="75"/>
      <c r="I607" s="121" t="s">
        <v>26</v>
      </c>
      <c r="J607" s="121">
        <v>252</v>
      </c>
      <c r="K607" s="255">
        <v>2.0299999999999998</v>
      </c>
      <c r="L607" s="255">
        <f t="shared" si="198"/>
        <v>511.55999999999995</v>
      </c>
      <c r="M607" s="255">
        <v>1.5</v>
      </c>
      <c r="N607" s="133">
        <f t="shared" si="199"/>
        <v>378</v>
      </c>
      <c r="O607" s="103">
        <f t="shared" si="200"/>
        <v>0.5299999999999998</v>
      </c>
      <c r="P607" s="57">
        <f t="shared" si="201"/>
        <v>133.55999999999995</v>
      </c>
      <c r="Q607" s="57"/>
      <c r="R607" s="257" t="s">
        <v>27</v>
      </c>
      <c r="S607" s="75">
        <f>0.1</f>
        <v>0.1</v>
      </c>
      <c r="T607" s="75">
        <f t="shared" si="203"/>
        <v>25.200000000000003</v>
      </c>
      <c r="U607" s="286"/>
      <c r="V607" s="287"/>
      <c r="W607" s="287"/>
      <c r="X607" s="287"/>
      <c r="Y607" s="287"/>
      <c r="Z607" s="287"/>
    </row>
    <row r="608" spans="1:26" s="7" customFormat="1" ht="33" hidden="1" customHeight="1">
      <c r="A608" s="75" t="s">
        <v>330</v>
      </c>
      <c r="B608" s="236">
        <v>43531</v>
      </c>
      <c r="C608" s="121">
        <v>304206</v>
      </c>
      <c r="D608" s="121">
        <v>342</v>
      </c>
      <c r="E608" s="121" t="s">
        <v>243</v>
      </c>
      <c r="F608" s="121" t="s">
        <v>331</v>
      </c>
      <c r="G608" s="146">
        <v>43592</v>
      </c>
      <c r="H608" s="75"/>
      <c r="I608" s="121" t="s">
        <v>26</v>
      </c>
      <c r="J608" s="121">
        <v>156</v>
      </c>
      <c r="K608" s="255">
        <v>2.0299999999999998</v>
      </c>
      <c r="L608" s="255">
        <f t="shared" si="198"/>
        <v>316.67999999999995</v>
      </c>
      <c r="M608" s="255">
        <v>1.5</v>
      </c>
      <c r="N608" s="133">
        <f t="shared" si="199"/>
        <v>234</v>
      </c>
      <c r="O608" s="103">
        <f t="shared" si="200"/>
        <v>0.5299999999999998</v>
      </c>
      <c r="P608" s="57">
        <f t="shared" si="201"/>
        <v>82.679999999999964</v>
      </c>
      <c r="Q608" s="57"/>
      <c r="R608" s="257" t="s">
        <v>27</v>
      </c>
      <c r="S608" s="75">
        <f t="shared" ref="S608:S618" si="210">0.1</f>
        <v>0.1</v>
      </c>
      <c r="T608" s="75">
        <f t="shared" si="203"/>
        <v>15.600000000000001</v>
      </c>
      <c r="U608" s="286"/>
      <c r="V608" s="287"/>
      <c r="W608" s="287"/>
      <c r="X608" s="287"/>
      <c r="Y608" s="287"/>
      <c r="Z608" s="287"/>
    </row>
    <row r="609" spans="1:874" s="7" customFormat="1" ht="33" hidden="1" customHeight="1">
      <c r="A609" s="75" t="s">
        <v>330</v>
      </c>
      <c r="B609" s="236">
        <v>43531</v>
      </c>
      <c r="C609" s="121">
        <v>304215</v>
      </c>
      <c r="D609" s="121">
        <v>342</v>
      </c>
      <c r="E609" s="121" t="s">
        <v>243</v>
      </c>
      <c r="F609" s="121" t="s">
        <v>331</v>
      </c>
      <c r="G609" s="146">
        <v>43592</v>
      </c>
      <c r="H609" s="75"/>
      <c r="I609" s="121" t="s">
        <v>26</v>
      </c>
      <c r="J609" s="121">
        <v>110</v>
      </c>
      <c r="K609" s="255">
        <v>2.0299999999999998</v>
      </c>
      <c r="L609" s="255">
        <f t="shared" si="198"/>
        <v>223.29999999999998</v>
      </c>
      <c r="M609" s="255">
        <v>1.5</v>
      </c>
      <c r="N609" s="133">
        <f t="shared" si="199"/>
        <v>165</v>
      </c>
      <c r="O609" s="103">
        <f t="shared" si="200"/>
        <v>0.5299999999999998</v>
      </c>
      <c r="P609" s="57">
        <f t="shared" si="201"/>
        <v>58.299999999999976</v>
      </c>
      <c r="Q609" s="57"/>
      <c r="R609" s="257" t="s">
        <v>27</v>
      </c>
      <c r="S609" s="75">
        <f t="shared" si="210"/>
        <v>0.1</v>
      </c>
      <c r="T609" s="75">
        <f t="shared" si="203"/>
        <v>11</v>
      </c>
      <c r="U609" s="286"/>
      <c r="V609" s="287"/>
      <c r="W609" s="287"/>
      <c r="X609" s="287"/>
      <c r="Y609" s="287"/>
      <c r="Z609" s="287"/>
    </row>
    <row r="610" spans="1:874" s="7" customFormat="1" ht="33" hidden="1" customHeight="1">
      <c r="A610" s="75" t="s">
        <v>330</v>
      </c>
      <c r="B610" s="236">
        <v>43536</v>
      </c>
      <c r="C610" s="263">
        <v>304105</v>
      </c>
      <c r="D610" s="263">
        <v>6491</v>
      </c>
      <c r="E610" s="121" t="s">
        <v>243</v>
      </c>
      <c r="F610" s="263" t="s">
        <v>332</v>
      </c>
      <c r="G610" s="146">
        <v>43592</v>
      </c>
      <c r="H610" s="121"/>
      <c r="I610" s="121" t="s">
        <v>26</v>
      </c>
      <c r="J610" s="280">
        <v>1332</v>
      </c>
      <c r="K610" s="255">
        <v>1.98</v>
      </c>
      <c r="L610" s="255">
        <f t="shared" si="198"/>
        <v>2637.36</v>
      </c>
      <c r="M610" s="255">
        <v>1.43</v>
      </c>
      <c r="N610" s="133">
        <f t="shared" si="199"/>
        <v>1904.76</v>
      </c>
      <c r="O610" s="103">
        <f t="shared" si="200"/>
        <v>0.55000000000000004</v>
      </c>
      <c r="P610" s="57">
        <f t="shared" si="201"/>
        <v>732.6</v>
      </c>
      <c r="Q610" s="57"/>
      <c r="R610" s="257" t="s">
        <v>27</v>
      </c>
      <c r="S610" s="75">
        <f t="shared" si="210"/>
        <v>0.1</v>
      </c>
      <c r="T610" s="75">
        <f t="shared" si="203"/>
        <v>133.20000000000002</v>
      </c>
      <c r="U610" s="286"/>
      <c r="V610" s="287"/>
      <c r="W610" s="287"/>
      <c r="X610" s="287"/>
      <c r="Y610" s="287"/>
      <c r="Z610" s="287"/>
    </row>
    <row r="611" spans="1:874" s="7" customFormat="1" ht="33" hidden="1" customHeight="1">
      <c r="A611" s="75" t="s">
        <v>330</v>
      </c>
      <c r="B611" s="236">
        <v>43536</v>
      </c>
      <c r="C611" s="263">
        <v>304114</v>
      </c>
      <c r="D611" s="263">
        <v>6491</v>
      </c>
      <c r="E611" s="121" t="s">
        <v>243</v>
      </c>
      <c r="F611" s="263" t="s">
        <v>332</v>
      </c>
      <c r="G611" s="146">
        <v>43592</v>
      </c>
      <c r="H611" s="121"/>
      <c r="I611" s="121" t="s">
        <v>26</v>
      </c>
      <c r="J611" s="263">
        <v>720</v>
      </c>
      <c r="K611" s="255">
        <v>1.98</v>
      </c>
      <c r="L611" s="255">
        <f t="shared" si="198"/>
        <v>1425.6</v>
      </c>
      <c r="M611" s="255">
        <v>1.43</v>
      </c>
      <c r="N611" s="133">
        <f t="shared" si="199"/>
        <v>1029.5999999999999</v>
      </c>
      <c r="O611" s="103">
        <f t="shared" si="200"/>
        <v>0.55000000000000004</v>
      </c>
      <c r="P611" s="57">
        <f t="shared" si="201"/>
        <v>396.00000000000006</v>
      </c>
      <c r="Q611" s="57"/>
      <c r="R611" s="257" t="s">
        <v>27</v>
      </c>
      <c r="S611" s="75">
        <f t="shared" si="210"/>
        <v>0.1</v>
      </c>
      <c r="T611" s="75">
        <f t="shared" si="203"/>
        <v>72</v>
      </c>
      <c r="U611" s="286"/>
      <c r="V611" s="287"/>
      <c r="W611" s="287"/>
      <c r="X611" s="287"/>
      <c r="Y611" s="287"/>
      <c r="Z611" s="287"/>
    </row>
    <row r="612" spans="1:874" s="7" customFormat="1" ht="33" hidden="1" customHeight="1">
      <c r="A612" s="75" t="s">
        <v>330</v>
      </c>
      <c r="B612" s="236">
        <v>43536</v>
      </c>
      <c r="C612" s="263">
        <v>304123</v>
      </c>
      <c r="D612" s="263">
        <v>6491</v>
      </c>
      <c r="E612" s="121" t="s">
        <v>243</v>
      </c>
      <c r="F612" s="263" t="s">
        <v>332</v>
      </c>
      <c r="G612" s="146">
        <v>43592</v>
      </c>
      <c r="H612" s="121"/>
      <c r="I612" s="121" t="s">
        <v>26</v>
      </c>
      <c r="J612" s="263">
        <v>553</v>
      </c>
      <c r="K612" s="255">
        <v>1.98</v>
      </c>
      <c r="L612" s="255">
        <f t="shared" si="198"/>
        <v>1094.94</v>
      </c>
      <c r="M612" s="255">
        <v>1.43</v>
      </c>
      <c r="N612" s="133">
        <f t="shared" si="199"/>
        <v>790.79</v>
      </c>
      <c r="O612" s="103">
        <f t="shared" si="200"/>
        <v>0.55000000000000004</v>
      </c>
      <c r="P612" s="57">
        <f t="shared" si="201"/>
        <v>304.15000000000003</v>
      </c>
      <c r="Q612" s="57"/>
      <c r="R612" s="257" t="s">
        <v>27</v>
      </c>
      <c r="S612" s="75">
        <f t="shared" si="210"/>
        <v>0.1</v>
      </c>
      <c r="T612" s="75">
        <f t="shared" si="203"/>
        <v>55.300000000000004</v>
      </c>
      <c r="U612" s="286"/>
      <c r="V612" s="287"/>
      <c r="W612" s="287"/>
      <c r="X612" s="287"/>
      <c r="Y612" s="287"/>
      <c r="Z612" s="287"/>
    </row>
    <row r="613" spans="1:874" s="7" customFormat="1" ht="33" hidden="1" customHeight="1">
      <c r="A613" s="75" t="s">
        <v>330</v>
      </c>
      <c r="B613" s="236">
        <v>43536</v>
      </c>
      <c r="C613" s="263">
        <v>304132</v>
      </c>
      <c r="D613" s="263">
        <v>6492</v>
      </c>
      <c r="E613" s="121" t="s">
        <v>243</v>
      </c>
      <c r="F613" s="263" t="s">
        <v>333</v>
      </c>
      <c r="G613" s="146">
        <v>43592</v>
      </c>
      <c r="H613" s="121"/>
      <c r="I613" s="121" t="s">
        <v>26</v>
      </c>
      <c r="J613" s="263">
        <v>828</v>
      </c>
      <c r="K613" s="255">
        <v>2.0299999999999998</v>
      </c>
      <c r="L613" s="255">
        <f t="shared" si="198"/>
        <v>1680.84</v>
      </c>
      <c r="M613" s="255">
        <v>1.46</v>
      </c>
      <c r="N613" s="133">
        <f t="shared" si="199"/>
        <v>1208.8799999999999</v>
      </c>
      <c r="O613" s="103">
        <f t="shared" si="200"/>
        <v>0.56999999999999984</v>
      </c>
      <c r="P613" s="57">
        <f t="shared" si="201"/>
        <v>471.95999999999987</v>
      </c>
      <c r="Q613" s="57"/>
      <c r="R613" s="257" t="s">
        <v>27</v>
      </c>
      <c r="S613" s="75">
        <f t="shared" si="210"/>
        <v>0.1</v>
      </c>
      <c r="T613" s="75">
        <f t="shared" si="203"/>
        <v>82.800000000000011</v>
      </c>
      <c r="U613" s="286"/>
      <c r="V613" s="287"/>
      <c r="W613" s="287"/>
      <c r="X613" s="287"/>
      <c r="Y613" s="287"/>
      <c r="Z613" s="287"/>
    </row>
    <row r="614" spans="1:874" s="7" customFormat="1" ht="33" hidden="1" customHeight="1">
      <c r="A614" s="75" t="s">
        <v>330</v>
      </c>
      <c r="B614" s="236">
        <v>43536</v>
      </c>
      <c r="C614" s="263">
        <v>304141</v>
      </c>
      <c r="D614" s="263">
        <v>6492</v>
      </c>
      <c r="E614" s="121" t="s">
        <v>243</v>
      </c>
      <c r="F614" s="263" t="s">
        <v>333</v>
      </c>
      <c r="G614" s="146">
        <v>43592</v>
      </c>
      <c r="H614" s="121"/>
      <c r="I614" s="121" t="s">
        <v>26</v>
      </c>
      <c r="J614" s="263">
        <v>456</v>
      </c>
      <c r="K614" s="255">
        <v>2.0299999999999998</v>
      </c>
      <c r="L614" s="255">
        <f t="shared" si="198"/>
        <v>925.68</v>
      </c>
      <c r="M614" s="255">
        <v>1.46</v>
      </c>
      <c r="N614" s="133">
        <f t="shared" si="199"/>
        <v>665.76</v>
      </c>
      <c r="O614" s="103">
        <f t="shared" si="200"/>
        <v>0.56999999999999984</v>
      </c>
      <c r="P614" s="57">
        <f t="shared" si="201"/>
        <v>259.9199999999999</v>
      </c>
      <c r="Q614" s="57"/>
      <c r="R614" s="257" t="s">
        <v>27</v>
      </c>
      <c r="S614" s="75">
        <f t="shared" si="210"/>
        <v>0.1</v>
      </c>
      <c r="T614" s="75">
        <f t="shared" si="203"/>
        <v>45.6</v>
      </c>
      <c r="U614" s="286"/>
      <c r="V614" s="287"/>
      <c r="W614" s="287"/>
      <c r="X614" s="287"/>
      <c r="Y614" s="287"/>
      <c r="Z614" s="287"/>
    </row>
    <row r="615" spans="1:874" s="7" customFormat="1" ht="33" hidden="1" customHeight="1">
      <c r="A615" s="75" t="s">
        <v>330</v>
      </c>
      <c r="B615" s="236">
        <v>43536</v>
      </c>
      <c r="C615" s="263">
        <v>304150</v>
      </c>
      <c r="D615" s="263">
        <v>6492</v>
      </c>
      <c r="E615" s="121" t="s">
        <v>243</v>
      </c>
      <c r="F615" s="263" t="s">
        <v>333</v>
      </c>
      <c r="G615" s="146">
        <v>43592</v>
      </c>
      <c r="H615" s="121"/>
      <c r="I615" s="121" t="s">
        <v>26</v>
      </c>
      <c r="J615" s="263">
        <v>346</v>
      </c>
      <c r="K615" s="255">
        <v>2.0299999999999998</v>
      </c>
      <c r="L615" s="255">
        <f t="shared" si="198"/>
        <v>702.37999999999988</v>
      </c>
      <c r="M615" s="255">
        <v>1.46</v>
      </c>
      <c r="N615" s="133">
        <f t="shared" si="199"/>
        <v>505.15999999999997</v>
      </c>
      <c r="O615" s="103">
        <f t="shared" si="200"/>
        <v>0.56999999999999984</v>
      </c>
      <c r="P615" s="57">
        <f t="shared" si="201"/>
        <v>197.21999999999994</v>
      </c>
      <c r="Q615" s="57"/>
      <c r="R615" s="257" t="s">
        <v>27</v>
      </c>
      <c r="S615" s="75">
        <f t="shared" si="210"/>
        <v>0.1</v>
      </c>
      <c r="T615" s="75">
        <f t="shared" si="203"/>
        <v>34.6</v>
      </c>
      <c r="U615" s="286"/>
      <c r="V615" s="287"/>
      <c r="W615" s="287"/>
      <c r="X615" s="287"/>
      <c r="Y615" s="287"/>
      <c r="Z615" s="287"/>
    </row>
    <row r="616" spans="1:874" s="7" customFormat="1" ht="33" hidden="1" customHeight="1">
      <c r="A616" s="75" t="s">
        <v>330</v>
      </c>
      <c r="B616" s="236">
        <v>43536</v>
      </c>
      <c r="C616" s="263">
        <v>304160</v>
      </c>
      <c r="D616" s="263">
        <v>6493</v>
      </c>
      <c r="E616" s="121" t="s">
        <v>243</v>
      </c>
      <c r="F616" s="263" t="s">
        <v>334</v>
      </c>
      <c r="G616" s="146">
        <v>43592</v>
      </c>
      <c r="H616" s="121"/>
      <c r="I616" s="121" t="s">
        <v>26</v>
      </c>
      <c r="J616" s="263">
        <v>540</v>
      </c>
      <c r="K616" s="255">
        <v>1.98</v>
      </c>
      <c r="L616" s="255">
        <f t="shared" si="198"/>
        <v>1069.2</v>
      </c>
      <c r="M616" s="255">
        <v>1.46</v>
      </c>
      <c r="N616" s="133">
        <f t="shared" si="199"/>
        <v>788.4</v>
      </c>
      <c r="O616" s="103">
        <f t="shared" si="200"/>
        <v>0.52</v>
      </c>
      <c r="P616" s="57">
        <f t="shared" si="201"/>
        <v>280.8</v>
      </c>
      <c r="Q616" s="57"/>
      <c r="R616" s="257" t="s">
        <v>27</v>
      </c>
      <c r="S616" s="75">
        <f t="shared" si="210"/>
        <v>0.1</v>
      </c>
      <c r="T616" s="75">
        <f t="shared" si="203"/>
        <v>54</v>
      </c>
      <c r="U616" s="286"/>
      <c r="V616" s="287"/>
      <c r="W616" s="287"/>
      <c r="X616" s="287"/>
      <c r="Y616" s="287"/>
      <c r="Z616" s="287"/>
    </row>
    <row r="617" spans="1:874" s="7" customFormat="1" ht="33" hidden="1" customHeight="1">
      <c r="A617" s="75" t="s">
        <v>330</v>
      </c>
      <c r="B617" s="236">
        <v>43536</v>
      </c>
      <c r="C617" s="263">
        <v>304179</v>
      </c>
      <c r="D617" s="263">
        <v>6493</v>
      </c>
      <c r="E617" s="121" t="s">
        <v>243</v>
      </c>
      <c r="F617" s="263" t="s">
        <v>334</v>
      </c>
      <c r="G617" s="146">
        <v>43592</v>
      </c>
      <c r="H617" s="121"/>
      <c r="I617" s="121" t="s">
        <v>26</v>
      </c>
      <c r="J617" s="263">
        <v>318</v>
      </c>
      <c r="K617" s="255">
        <v>1.98</v>
      </c>
      <c r="L617" s="255">
        <f t="shared" ref="L617:L680" si="211">+K617*J617</f>
        <v>629.64</v>
      </c>
      <c r="M617" s="255">
        <v>1.46</v>
      </c>
      <c r="N617" s="133">
        <f t="shared" ref="N617:N680" si="212">+M617*J617</f>
        <v>464.28</v>
      </c>
      <c r="O617" s="103">
        <f t="shared" ref="O617:O680" si="213">+K617-M617</f>
        <v>0.52</v>
      </c>
      <c r="P617" s="57">
        <f t="shared" ref="P617:P680" si="214">+O617*J617</f>
        <v>165.36</v>
      </c>
      <c r="Q617" s="57"/>
      <c r="R617" s="257" t="s">
        <v>27</v>
      </c>
      <c r="S617" s="75">
        <f t="shared" si="210"/>
        <v>0.1</v>
      </c>
      <c r="T617" s="75">
        <f t="shared" ref="T617:T631" si="215">+S617*J617</f>
        <v>31.8</v>
      </c>
      <c r="U617" s="286"/>
      <c r="V617" s="287"/>
      <c r="W617" s="287"/>
      <c r="X617" s="287"/>
      <c r="Y617" s="287"/>
      <c r="Z617" s="287"/>
    </row>
    <row r="618" spans="1:874" s="7" customFormat="1" ht="33" hidden="1" customHeight="1">
      <c r="A618" s="264" t="s">
        <v>330</v>
      </c>
      <c r="B618" s="265">
        <v>43536</v>
      </c>
      <c r="C618" s="266">
        <v>305874</v>
      </c>
      <c r="D618" s="266">
        <v>6493</v>
      </c>
      <c r="E618" s="267" t="s">
        <v>243</v>
      </c>
      <c r="F618" s="266" t="s">
        <v>334</v>
      </c>
      <c r="G618" s="268">
        <v>43592</v>
      </c>
      <c r="H618" s="267"/>
      <c r="I618" s="267" t="s">
        <v>26</v>
      </c>
      <c r="J618" s="266">
        <v>232</v>
      </c>
      <c r="K618" s="281">
        <v>1.98</v>
      </c>
      <c r="L618" s="281">
        <f t="shared" si="211"/>
        <v>459.36</v>
      </c>
      <c r="M618" s="281">
        <v>1.46</v>
      </c>
      <c r="N618" s="282">
        <f t="shared" si="212"/>
        <v>338.71999999999997</v>
      </c>
      <c r="O618" s="283">
        <f t="shared" si="213"/>
        <v>0.52</v>
      </c>
      <c r="P618" s="284">
        <f t="shared" si="214"/>
        <v>120.64</v>
      </c>
      <c r="Q618" s="284"/>
      <c r="R618" s="288" t="s">
        <v>27</v>
      </c>
      <c r="S618" s="264">
        <f t="shared" si="210"/>
        <v>0.1</v>
      </c>
      <c r="T618" s="264">
        <f t="shared" si="215"/>
        <v>23.200000000000003</v>
      </c>
      <c r="U618" s="286"/>
      <c r="V618" s="289"/>
      <c r="W618" s="289"/>
      <c r="X618" s="289"/>
      <c r="Y618" s="289"/>
      <c r="Z618" s="289"/>
      <c r="AA618" s="296"/>
      <c r="AB618" s="296"/>
      <c r="AC618" s="296"/>
      <c r="AD618" s="296"/>
      <c r="AE618" s="296"/>
      <c r="AF618" s="296"/>
      <c r="AG618" s="296"/>
      <c r="AH618" s="296"/>
      <c r="AI618" s="296"/>
      <c r="AJ618" s="296"/>
      <c r="AK618" s="296"/>
      <c r="AL618" s="296"/>
      <c r="AM618" s="296"/>
      <c r="AN618" s="296"/>
      <c r="AO618" s="296"/>
      <c r="AP618" s="296"/>
      <c r="AQ618" s="296"/>
      <c r="AR618" s="296"/>
      <c r="AS618" s="296"/>
      <c r="AT618" s="296"/>
      <c r="AU618" s="296"/>
      <c r="AV618" s="296"/>
      <c r="AW618" s="296"/>
      <c r="AX618" s="296"/>
      <c r="AY618" s="296"/>
      <c r="AZ618" s="296"/>
      <c r="BA618" s="296"/>
      <c r="BB618" s="296"/>
      <c r="BC618" s="296"/>
      <c r="BD618" s="296"/>
      <c r="BE618" s="296"/>
      <c r="BF618" s="296"/>
      <c r="BG618" s="296"/>
      <c r="BH618" s="296"/>
      <c r="BI618" s="296"/>
      <c r="BJ618" s="296"/>
      <c r="BK618" s="296"/>
      <c r="BL618" s="296"/>
      <c r="BM618" s="296"/>
      <c r="BN618" s="296"/>
      <c r="BO618" s="296"/>
      <c r="BP618" s="296"/>
      <c r="BQ618" s="296"/>
      <c r="BR618" s="296"/>
      <c r="BS618" s="296"/>
      <c r="BT618" s="296"/>
      <c r="BU618" s="296"/>
      <c r="BV618" s="296"/>
      <c r="BW618" s="296"/>
      <c r="BX618" s="296"/>
      <c r="BY618" s="296"/>
      <c r="BZ618" s="296"/>
      <c r="CA618" s="296"/>
      <c r="CB618" s="296"/>
      <c r="CC618" s="296"/>
      <c r="CD618" s="296"/>
      <c r="CE618" s="296"/>
      <c r="CF618" s="296"/>
      <c r="CG618" s="296"/>
      <c r="CH618" s="296"/>
      <c r="CI618" s="296"/>
      <c r="CJ618" s="296"/>
      <c r="CK618" s="296"/>
      <c r="CL618" s="296"/>
      <c r="CM618" s="296"/>
      <c r="CN618" s="296"/>
      <c r="CO618" s="296"/>
      <c r="CP618" s="296"/>
      <c r="CQ618" s="296"/>
      <c r="CR618" s="296"/>
      <c r="CS618" s="296"/>
      <c r="CT618" s="296"/>
      <c r="CU618" s="296"/>
      <c r="CV618" s="296"/>
      <c r="CW618" s="296"/>
      <c r="CX618" s="296"/>
      <c r="CY618" s="296"/>
      <c r="CZ618" s="296"/>
      <c r="DA618" s="296"/>
      <c r="DB618" s="296"/>
      <c r="DC618" s="296"/>
      <c r="DD618" s="296"/>
      <c r="DE618" s="296"/>
      <c r="DF618" s="296"/>
      <c r="DG618" s="296"/>
      <c r="DH618" s="296"/>
      <c r="DI618" s="296"/>
      <c r="DJ618" s="296"/>
      <c r="DK618" s="296"/>
      <c r="DL618" s="296"/>
      <c r="DM618" s="296"/>
      <c r="DN618" s="296"/>
      <c r="DO618" s="296"/>
      <c r="DP618" s="296"/>
      <c r="DQ618" s="296"/>
      <c r="DR618" s="296"/>
      <c r="DS618" s="296"/>
      <c r="DT618" s="296"/>
      <c r="DU618" s="296"/>
      <c r="DV618" s="296"/>
      <c r="DW618" s="296"/>
      <c r="DX618" s="296"/>
      <c r="DY618" s="296"/>
      <c r="DZ618" s="296"/>
      <c r="EA618" s="296"/>
      <c r="EB618" s="296"/>
      <c r="EC618" s="296"/>
      <c r="ED618" s="296"/>
      <c r="EE618" s="296"/>
      <c r="EF618" s="296"/>
      <c r="EG618" s="296"/>
      <c r="EH618" s="296"/>
      <c r="EI618" s="296"/>
      <c r="EJ618" s="296"/>
      <c r="EK618" s="296"/>
      <c r="EL618" s="296"/>
      <c r="EM618" s="296"/>
      <c r="EN618" s="296"/>
      <c r="EO618" s="296"/>
      <c r="EP618" s="296"/>
      <c r="EQ618" s="296"/>
      <c r="ER618" s="296"/>
      <c r="ES618" s="296"/>
      <c r="ET618" s="296"/>
      <c r="EU618" s="296"/>
      <c r="EV618" s="296"/>
      <c r="EW618" s="296"/>
      <c r="EX618" s="296"/>
      <c r="EY618" s="296"/>
      <c r="EZ618" s="296"/>
      <c r="FA618" s="296"/>
      <c r="FB618" s="296"/>
      <c r="FC618" s="296"/>
      <c r="FD618" s="296"/>
      <c r="FE618" s="296"/>
      <c r="FF618" s="296"/>
      <c r="FG618" s="296"/>
      <c r="FH618" s="296"/>
      <c r="FI618" s="296"/>
      <c r="FJ618" s="296"/>
      <c r="FK618" s="296"/>
      <c r="FL618" s="296"/>
      <c r="FM618" s="296"/>
      <c r="FN618" s="296"/>
      <c r="FO618" s="296"/>
      <c r="FP618" s="296"/>
      <c r="FQ618" s="296"/>
      <c r="FR618" s="296"/>
      <c r="FS618" s="296"/>
      <c r="FT618" s="296"/>
      <c r="FU618" s="296"/>
      <c r="FV618" s="296"/>
      <c r="FW618" s="296"/>
      <c r="FX618" s="296"/>
      <c r="FY618" s="296"/>
      <c r="FZ618" s="296"/>
      <c r="GA618" s="296"/>
      <c r="GB618" s="296"/>
      <c r="GC618" s="296"/>
      <c r="GD618" s="296"/>
      <c r="GE618" s="296"/>
      <c r="GF618" s="296"/>
      <c r="GG618" s="296"/>
      <c r="GH618" s="296"/>
      <c r="GI618" s="296"/>
      <c r="GJ618" s="296"/>
      <c r="GK618" s="296"/>
      <c r="GL618" s="296"/>
      <c r="GM618" s="296"/>
      <c r="GN618" s="296"/>
      <c r="GO618" s="296"/>
      <c r="GP618" s="296"/>
      <c r="GQ618" s="296"/>
      <c r="GR618" s="296"/>
      <c r="GS618" s="296"/>
      <c r="GT618" s="296"/>
      <c r="GU618" s="296"/>
      <c r="GV618" s="296"/>
      <c r="GW618" s="296"/>
      <c r="GX618" s="296"/>
      <c r="GY618" s="296"/>
      <c r="GZ618" s="296"/>
      <c r="HA618" s="296"/>
      <c r="HB618" s="296"/>
      <c r="HC618" s="296"/>
      <c r="HD618" s="296"/>
      <c r="HE618" s="296"/>
      <c r="HF618" s="296"/>
      <c r="HG618" s="296"/>
      <c r="HH618" s="296"/>
      <c r="HI618" s="296"/>
      <c r="HJ618" s="296"/>
      <c r="HK618" s="296"/>
      <c r="HL618" s="296"/>
      <c r="HM618" s="296"/>
      <c r="HN618" s="296"/>
      <c r="HO618" s="296"/>
      <c r="HP618" s="296"/>
      <c r="HQ618" s="296"/>
      <c r="HR618" s="296"/>
      <c r="HS618" s="296"/>
      <c r="HT618" s="296"/>
      <c r="HU618" s="296"/>
      <c r="HV618" s="296"/>
      <c r="HW618" s="296"/>
      <c r="HX618" s="296"/>
      <c r="HY618" s="296"/>
      <c r="HZ618" s="296"/>
      <c r="IA618" s="296"/>
      <c r="IB618" s="296"/>
      <c r="IC618" s="296"/>
      <c r="ID618" s="296"/>
      <c r="IE618" s="296"/>
      <c r="IF618" s="296"/>
      <c r="IG618" s="296"/>
      <c r="IH618" s="296"/>
      <c r="II618" s="296"/>
      <c r="IJ618" s="296"/>
      <c r="IK618" s="296"/>
      <c r="IL618" s="296"/>
      <c r="IM618" s="296"/>
      <c r="IN618" s="296"/>
      <c r="IO618" s="296"/>
      <c r="IP618" s="296"/>
      <c r="IQ618" s="296"/>
      <c r="IR618" s="296"/>
      <c r="IS618" s="296"/>
      <c r="IT618" s="296"/>
      <c r="IU618" s="296"/>
      <c r="IV618" s="296"/>
      <c r="IW618" s="296"/>
      <c r="IX618" s="296"/>
      <c r="IY618" s="296"/>
      <c r="IZ618" s="296"/>
      <c r="JA618" s="296"/>
      <c r="JB618" s="296"/>
      <c r="JC618" s="296"/>
      <c r="JD618" s="296"/>
      <c r="JE618" s="296"/>
      <c r="JF618" s="296"/>
      <c r="JG618" s="296"/>
      <c r="JH618" s="296"/>
      <c r="JI618" s="296"/>
      <c r="JJ618" s="296"/>
      <c r="JK618" s="296"/>
      <c r="JL618" s="296"/>
      <c r="JM618" s="296"/>
      <c r="JN618" s="296"/>
      <c r="JO618" s="296"/>
      <c r="JP618" s="296"/>
      <c r="JQ618" s="296"/>
      <c r="JR618" s="296"/>
      <c r="JS618" s="296"/>
      <c r="JT618" s="296"/>
      <c r="JU618" s="296"/>
      <c r="JV618" s="296"/>
      <c r="JW618" s="296"/>
      <c r="JX618" s="296"/>
      <c r="JY618" s="296"/>
      <c r="JZ618" s="296"/>
      <c r="KA618" s="296"/>
      <c r="KB618" s="296"/>
      <c r="KC618" s="296"/>
      <c r="KD618" s="296"/>
      <c r="KE618" s="296"/>
      <c r="KF618" s="296"/>
      <c r="KG618" s="296"/>
      <c r="KH618" s="296"/>
      <c r="KI618" s="296"/>
      <c r="KJ618" s="296"/>
      <c r="KK618" s="296"/>
      <c r="KL618" s="296"/>
      <c r="KM618" s="296"/>
      <c r="KN618" s="296"/>
      <c r="KO618" s="296"/>
      <c r="KP618" s="296"/>
      <c r="KQ618" s="296"/>
      <c r="KR618" s="296"/>
      <c r="KS618" s="296"/>
      <c r="KT618" s="296"/>
      <c r="KU618" s="296"/>
      <c r="KV618" s="296"/>
      <c r="KW618" s="296"/>
      <c r="KX618" s="296"/>
      <c r="KY618" s="296"/>
      <c r="KZ618" s="296"/>
      <c r="LA618" s="296"/>
      <c r="LB618" s="296"/>
      <c r="LC618" s="296"/>
      <c r="LD618" s="296"/>
      <c r="LE618" s="296"/>
      <c r="LF618" s="296"/>
      <c r="LG618" s="296"/>
      <c r="LH618" s="296"/>
      <c r="LI618" s="296"/>
      <c r="LJ618" s="296"/>
      <c r="LK618" s="296"/>
      <c r="LL618" s="296"/>
      <c r="LM618" s="296"/>
      <c r="LN618" s="296"/>
      <c r="LO618" s="296"/>
      <c r="LP618" s="296"/>
      <c r="LQ618" s="296"/>
      <c r="LR618" s="296"/>
      <c r="LS618" s="296"/>
      <c r="LT618" s="296"/>
      <c r="LU618" s="296"/>
      <c r="LV618" s="296"/>
      <c r="LW618" s="296"/>
      <c r="LX618" s="296"/>
      <c r="LY618" s="296"/>
      <c r="LZ618" s="296"/>
      <c r="MA618" s="296"/>
      <c r="MB618" s="296"/>
      <c r="MC618" s="296"/>
      <c r="MD618" s="296"/>
      <c r="ME618" s="296"/>
      <c r="MF618" s="296"/>
      <c r="MG618" s="296"/>
      <c r="MH618" s="296"/>
      <c r="MI618" s="296"/>
      <c r="MJ618" s="296"/>
      <c r="MK618" s="296"/>
      <c r="ML618" s="296"/>
      <c r="MM618" s="296"/>
      <c r="MN618" s="296"/>
      <c r="MO618" s="296"/>
      <c r="MP618" s="296"/>
      <c r="MQ618" s="296"/>
      <c r="MR618" s="296"/>
      <c r="MS618" s="296"/>
      <c r="MT618" s="296"/>
      <c r="MU618" s="296"/>
      <c r="MV618" s="296"/>
      <c r="MW618" s="296"/>
      <c r="MX618" s="296"/>
      <c r="MY618" s="296"/>
      <c r="MZ618" s="296"/>
      <c r="NA618" s="296"/>
      <c r="NB618" s="296"/>
      <c r="NC618" s="296"/>
      <c r="ND618" s="296"/>
      <c r="NE618" s="296"/>
      <c r="NF618" s="296"/>
      <c r="NG618" s="296"/>
      <c r="NH618" s="296"/>
      <c r="NI618" s="296"/>
      <c r="NJ618" s="296"/>
      <c r="NK618" s="296"/>
      <c r="NL618" s="296"/>
      <c r="NM618" s="296"/>
      <c r="NN618" s="296"/>
      <c r="NO618" s="296"/>
      <c r="NP618" s="296"/>
      <c r="NQ618" s="296"/>
      <c r="NR618" s="296"/>
      <c r="NS618" s="296"/>
      <c r="NT618" s="296"/>
      <c r="NU618" s="296"/>
      <c r="NV618" s="296"/>
      <c r="NW618" s="296"/>
      <c r="NX618" s="296"/>
      <c r="NY618" s="296"/>
      <c r="NZ618" s="296"/>
      <c r="OA618" s="296"/>
      <c r="OB618" s="296"/>
      <c r="OC618" s="296"/>
      <c r="OD618" s="296"/>
      <c r="OE618" s="296"/>
      <c r="OF618" s="296"/>
      <c r="OG618" s="296"/>
      <c r="OH618" s="296"/>
      <c r="OI618" s="296"/>
      <c r="OJ618" s="296"/>
      <c r="OK618" s="296"/>
      <c r="OL618" s="296"/>
      <c r="OM618" s="296"/>
      <c r="ON618" s="296"/>
      <c r="OO618" s="296"/>
      <c r="OP618" s="296"/>
      <c r="OQ618" s="296"/>
      <c r="OR618" s="296"/>
      <c r="OS618" s="296"/>
      <c r="OT618" s="296"/>
      <c r="OU618" s="296"/>
      <c r="OV618" s="296"/>
      <c r="OW618" s="296"/>
      <c r="OX618" s="296"/>
      <c r="OY618" s="296"/>
      <c r="OZ618" s="296"/>
      <c r="PA618" s="296"/>
      <c r="PB618" s="296"/>
      <c r="PC618" s="296"/>
      <c r="PD618" s="296"/>
      <c r="PE618" s="296"/>
      <c r="PF618" s="296"/>
      <c r="PG618" s="296"/>
      <c r="PH618" s="296"/>
      <c r="PI618" s="296"/>
      <c r="PJ618" s="296"/>
      <c r="PK618" s="296"/>
      <c r="PL618" s="296"/>
      <c r="PM618" s="296"/>
      <c r="PN618" s="296"/>
      <c r="PO618" s="296"/>
      <c r="PP618" s="296"/>
      <c r="PQ618" s="296"/>
      <c r="PR618" s="296"/>
      <c r="PS618" s="296"/>
      <c r="PT618" s="296"/>
      <c r="PU618" s="296"/>
      <c r="PV618" s="296"/>
      <c r="PW618" s="296"/>
      <c r="PX618" s="296"/>
      <c r="PY618" s="296"/>
      <c r="PZ618" s="296"/>
      <c r="QA618" s="296"/>
      <c r="QB618" s="296"/>
      <c r="QC618" s="296"/>
      <c r="QD618" s="296"/>
      <c r="QE618" s="296"/>
      <c r="QF618" s="296"/>
      <c r="QG618" s="296"/>
      <c r="QH618" s="296"/>
      <c r="QI618" s="296"/>
      <c r="QJ618" s="296"/>
      <c r="QK618" s="296"/>
      <c r="QL618" s="296"/>
      <c r="QM618" s="296"/>
      <c r="QN618" s="296"/>
      <c r="QO618" s="296"/>
      <c r="QP618" s="296"/>
      <c r="QQ618" s="296"/>
      <c r="QR618" s="296"/>
      <c r="QS618" s="296"/>
      <c r="QT618" s="296"/>
      <c r="QU618" s="296"/>
      <c r="QV618" s="296"/>
      <c r="QW618" s="296"/>
      <c r="QX618" s="296"/>
      <c r="QY618" s="296"/>
      <c r="QZ618" s="296"/>
      <c r="RA618" s="296"/>
      <c r="RB618" s="296"/>
      <c r="RC618" s="296"/>
      <c r="RD618" s="296"/>
      <c r="RE618" s="296"/>
      <c r="RF618" s="296"/>
      <c r="RG618" s="296"/>
      <c r="RH618" s="296"/>
      <c r="RI618" s="296"/>
      <c r="RJ618" s="296"/>
      <c r="RK618" s="296"/>
      <c r="RL618" s="296"/>
      <c r="RM618" s="296"/>
      <c r="RN618" s="296"/>
      <c r="RO618" s="296"/>
      <c r="RP618" s="296"/>
      <c r="RQ618" s="296"/>
      <c r="RR618" s="296"/>
      <c r="RS618" s="296"/>
      <c r="RT618" s="296"/>
      <c r="RU618" s="296"/>
      <c r="RV618" s="296"/>
      <c r="RW618" s="296"/>
      <c r="RX618" s="296"/>
      <c r="RY618" s="296"/>
      <c r="RZ618" s="296"/>
      <c r="SA618" s="296"/>
      <c r="SB618" s="296"/>
      <c r="SC618" s="296"/>
      <c r="SD618" s="296"/>
      <c r="SE618" s="296"/>
      <c r="SF618" s="296"/>
      <c r="SG618" s="296"/>
      <c r="SH618" s="296"/>
      <c r="SI618" s="296"/>
      <c r="SJ618" s="296"/>
      <c r="SK618" s="296"/>
      <c r="SL618" s="296"/>
      <c r="SM618" s="296"/>
      <c r="SN618" s="296"/>
      <c r="SO618" s="296"/>
      <c r="SP618" s="296"/>
      <c r="SQ618" s="296"/>
      <c r="SR618" s="296"/>
      <c r="SS618" s="296"/>
      <c r="ST618" s="296"/>
      <c r="SU618" s="296"/>
      <c r="SV618" s="296"/>
      <c r="SW618" s="296"/>
      <c r="SX618" s="296"/>
      <c r="SY618" s="296"/>
      <c r="SZ618" s="296"/>
      <c r="TA618" s="296"/>
      <c r="TB618" s="296"/>
      <c r="TC618" s="296"/>
      <c r="TD618" s="296"/>
      <c r="TE618" s="296"/>
      <c r="TF618" s="296"/>
      <c r="TG618" s="296"/>
      <c r="TH618" s="296"/>
      <c r="TI618" s="296"/>
      <c r="TJ618" s="296"/>
      <c r="TK618" s="296"/>
      <c r="TL618" s="296"/>
      <c r="TM618" s="296"/>
      <c r="TN618" s="296"/>
      <c r="TO618" s="296"/>
      <c r="TP618" s="296"/>
      <c r="TQ618" s="296"/>
      <c r="TR618" s="296"/>
      <c r="TS618" s="296"/>
      <c r="TT618" s="296"/>
      <c r="TU618" s="296"/>
      <c r="TV618" s="296"/>
      <c r="TW618" s="296"/>
      <c r="TX618" s="296"/>
      <c r="TY618" s="296"/>
      <c r="TZ618" s="296"/>
      <c r="UA618" s="296"/>
      <c r="UB618" s="296"/>
      <c r="UC618" s="296"/>
      <c r="UD618" s="296"/>
      <c r="UE618" s="296"/>
      <c r="UF618" s="296"/>
      <c r="UG618" s="296"/>
      <c r="UH618" s="296"/>
      <c r="UI618" s="296"/>
      <c r="UJ618" s="296"/>
      <c r="UK618" s="296"/>
      <c r="UL618" s="296"/>
      <c r="UM618" s="296"/>
      <c r="UN618" s="296"/>
      <c r="UO618" s="296"/>
      <c r="UP618" s="296"/>
      <c r="UQ618" s="296"/>
      <c r="UR618" s="296"/>
      <c r="US618" s="296"/>
      <c r="UT618" s="296"/>
      <c r="UU618" s="296"/>
      <c r="UV618" s="296"/>
      <c r="UW618" s="296"/>
      <c r="UX618" s="296"/>
      <c r="UY618" s="296"/>
      <c r="UZ618" s="296"/>
      <c r="VA618" s="296"/>
      <c r="VB618" s="296"/>
      <c r="VC618" s="296"/>
      <c r="VD618" s="296"/>
      <c r="VE618" s="296"/>
      <c r="VF618" s="296"/>
      <c r="VG618" s="296"/>
      <c r="VH618" s="296"/>
      <c r="VI618" s="296"/>
      <c r="VJ618" s="296"/>
      <c r="VK618" s="296"/>
      <c r="VL618" s="296"/>
      <c r="VM618" s="296"/>
      <c r="VN618" s="296"/>
      <c r="VO618" s="296"/>
      <c r="VP618" s="296"/>
      <c r="VQ618" s="296"/>
      <c r="VR618" s="296"/>
      <c r="VS618" s="296"/>
      <c r="VT618" s="296"/>
      <c r="VU618" s="296"/>
      <c r="VV618" s="296"/>
      <c r="VW618" s="296"/>
      <c r="VX618" s="296"/>
      <c r="VY618" s="296"/>
      <c r="VZ618" s="296"/>
      <c r="WA618" s="296"/>
      <c r="WB618" s="296"/>
      <c r="WC618" s="296"/>
      <c r="WD618" s="296"/>
      <c r="WE618" s="296"/>
      <c r="WF618" s="296"/>
      <c r="WG618" s="296"/>
      <c r="WH618" s="296"/>
      <c r="WI618" s="296"/>
      <c r="WJ618" s="296"/>
      <c r="WK618" s="296"/>
      <c r="WL618" s="296"/>
      <c r="WM618" s="296"/>
      <c r="WN618" s="296"/>
      <c r="WO618" s="296"/>
      <c r="WP618" s="296"/>
      <c r="WQ618" s="296"/>
      <c r="WR618" s="296"/>
      <c r="WS618" s="296"/>
      <c r="WT618" s="296"/>
      <c r="WU618" s="296"/>
      <c r="WV618" s="296"/>
      <c r="WW618" s="296"/>
      <c r="WX618" s="296"/>
      <c r="WY618" s="296"/>
      <c r="WZ618" s="296"/>
      <c r="XA618" s="296"/>
      <c r="XB618" s="296"/>
      <c r="XC618" s="296"/>
      <c r="XD618" s="296"/>
      <c r="XE618" s="296"/>
      <c r="XF618" s="296"/>
      <c r="XG618" s="296"/>
      <c r="XH618" s="296"/>
      <c r="XI618" s="296"/>
      <c r="XJ618" s="296"/>
      <c r="XK618" s="296"/>
      <c r="XL618" s="296"/>
      <c r="XM618" s="296"/>
      <c r="XN618" s="296"/>
      <c r="XO618" s="296"/>
      <c r="XP618" s="296"/>
      <c r="XQ618" s="296"/>
      <c r="XR618" s="296"/>
      <c r="XS618" s="296"/>
      <c r="XT618" s="296"/>
      <c r="XU618" s="296"/>
      <c r="XV618" s="296"/>
      <c r="XW618" s="296"/>
      <c r="XX618" s="296"/>
      <c r="XY618" s="296"/>
      <c r="XZ618" s="296"/>
      <c r="YA618" s="296"/>
      <c r="YB618" s="296"/>
      <c r="YC618" s="296"/>
      <c r="YD618" s="296"/>
      <c r="YE618" s="296"/>
      <c r="YF618" s="296"/>
      <c r="YG618" s="296"/>
      <c r="YH618" s="296"/>
      <c r="YI618" s="296"/>
      <c r="YJ618" s="296"/>
      <c r="YK618" s="296"/>
      <c r="YL618" s="296"/>
      <c r="YM618" s="296"/>
      <c r="YN618" s="296"/>
      <c r="YO618" s="296"/>
      <c r="YP618" s="296"/>
      <c r="YQ618" s="296"/>
      <c r="YR618" s="296"/>
      <c r="YS618" s="296"/>
      <c r="YT618" s="296"/>
      <c r="YU618" s="296"/>
      <c r="YV618" s="296"/>
      <c r="YW618" s="296"/>
      <c r="YX618" s="296"/>
      <c r="YY618" s="296"/>
      <c r="YZ618" s="296"/>
      <c r="ZA618" s="296"/>
      <c r="ZB618" s="296"/>
      <c r="ZC618" s="296"/>
      <c r="ZD618" s="296"/>
      <c r="ZE618" s="296"/>
      <c r="ZF618" s="296"/>
      <c r="ZG618" s="296"/>
      <c r="ZH618" s="296"/>
      <c r="ZI618" s="296"/>
      <c r="ZJ618" s="296"/>
      <c r="ZK618" s="296"/>
      <c r="ZL618" s="296"/>
      <c r="ZM618" s="296"/>
      <c r="ZN618" s="296"/>
      <c r="ZO618" s="296"/>
      <c r="ZP618" s="296"/>
      <c r="ZQ618" s="296"/>
      <c r="ZR618" s="296"/>
      <c r="ZS618" s="296"/>
      <c r="ZT618" s="296"/>
      <c r="ZU618" s="296"/>
      <c r="ZV618" s="296"/>
      <c r="ZW618" s="296"/>
      <c r="ZX618" s="296"/>
      <c r="ZY618" s="296"/>
      <c r="ZZ618" s="296"/>
      <c r="AAA618" s="296"/>
      <c r="AAB618" s="296"/>
      <c r="AAC618" s="296"/>
      <c r="AAD618" s="296"/>
      <c r="AAE618" s="296"/>
      <c r="AAF618" s="296"/>
      <c r="AAG618" s="296"/>
      <c r="AAH618" s="296"/>
      <c r="AAI618" s="296"/>
      <c r="AAJ618" s="296"/>
      <c r="AAK618" s="296"/>
      <c r="AAL618" s="296"/>
      <c r="AAM618" s="296"/>
      <c r="AAN618" s="296"/>
      <c r="AAO618" s="296"/>
      <c r="AAP618" s="296"/>
      <c r="AAQ618" s="296"/>
      <c r="AAR618" s="296"/>
      <c r="AAS618" s="296"/>
      <c r="AAT618" s="296"/>
      <c r="AAU618" s="296"/>
      <c r="AAV618" s="296"/>
      <c r="AAW618" s="296"/>
      <c r="AAX618" s="296"/>
      <c r="AAY618" s="296"/>
      <c r="AAZ618" s="296"/>
      <c r="ABA618" s="296"/>
      <c r="ABB618" s="296"/>
      <c r="ABC618" s="296"/>
      <c r="ABD618" s="296"/>
      <c r="ABE618" s="296"/>
      <c r="ABF618" s="296"/>
      <c r="ABG618" s="296"/>
      <c r="ABH618" s="296"/>
      <c r="ABI618" s="296"/>
      <c r="ABJ618" s="296"/>
      <c r="ABK618" s="296"/>
      <c r="ABL618" s="296"/>
      <c r="ABM618" s="296"/>
      <c r="ABN618" s="296"/>
      <c r="ABO618" s="296"/>
      <c r="ABP618" s="296"/>
      <c r="ABQ618" s="296"/>
      <c r="ABR618" s="296"/>
      <c r="ABS618" s="296"/>
      <c r="ABT618" s="296"/>
      <c r="ABU618" s="296"/>
      <c r="ABV618" s="296"/>
      <c r="ABW618" s="296"/>
      <c r="ABX618" s="296"/>
      <c r="ABY618" s="296"/>
      <c r="ABZ618" s="296"/>
      <c r="ACA618" s="296"/>
      <c r="ACB618" s="296"/>
      <c r="ACC618" s="296"/>
      <c r="ACD618" s="296"/>
      <c r="ACE618" s="296"/>
      <c r="ACF618" s="296"/>
      <c r="ACG618" s="296"/>
      <c r="ACH618" s="296"/>
      <c r="ACI618" s="296"/>
      <c r="ACJ618" s="296"/>
      <c r="ACK618" s="296"/>
      <c r="ACL618" s="296"/>
      <c r="ACM618" s="296"/>
      <c r="ACN618" s="296"/>
      <c r="ACO618" s="296"/>
      <c r="ACP618" s="296"/>
      <c r="ACQ618" s="296"/>
      <c r="ACR618" s="296"/>
      <c r="ACS618" s="296"/>
      <c r="ACT618" s="296"/>
      <c r="ACU618" s="296"/>
      <c r="ACV618" s="296"/>
      <c r="ACW618" s="296"/>
      <c r="ACX618" s="296"/>
      <c r="ACY618" s="296"/>
      <c r="ACZ618" s="296"/>
      <c r="ADA618" s="296"/>
      <c r="ADB618" s="296"/>
      <c r="ADC618" s="296"/>
      <c r="ADD618" s="296"/>
      <c r="ADE618" s="296"/>
      <c r="ADF618" s="296"/>
      <c r="ADG618" s="296"/>
      <c r="ADH618" s="296"/>
      <c r="ADI618" s="296"/>
      <c r="ADJ618" s="296"/>
      <c r="ADK618" s="296"/>
      <c r="ADL618" s="296"/>
      <c r="ADM618" s="296"/>
      <c r="ADN618" s="296"/>
      <c r="ADO618" s="296"/>
      <c r="ADP618" s="296"/>
      <c r="ADQ618" s="296"/>
      <c r="ADR618" s="296"/>
      <c r="ADS618" s="296"/>
      <c r="ADT618" s="296"/>
      <c r="ADU618" s="296"/>
      <c r="ADV618" s="296"/>
      <c r="ADW618" s="296"/>
      <c r="ADX618" s="296"/>
      <c r="ADY618" s="296"/>
      <c r="ADZ618" s="296"/>
      <c r="AEA618" s="296"/>
      <c r="AEB618" s="296"/>
      <c r="AEC618" s="296"/>
      <c r="AED618" s="296"/>
      <c r="AEE618" s="296"/>
      <c r="AEF618" s="296"/>
      <c r="AEG618" s="296"/>
      <c r="AEH618" s="296"/>
      <c r="AEI618" s="296"/>
      <c r="AEJ618" s="296"/>
      <c r="AEK618" s="296"/>
      <c r="AEL618" s="296"/>
      <c r="AEM618" s="296"/>
      <c r="AEN618" s="296"/>
      <c r="AEO618" s="296"/>
      <c r="AEP618" s="296"/>
      <c r="AEQ618" s="296"/>
      <c r="AER618" s="296"/>
      <c r="AES618" s="296"/>
      <c r="AET618" s="296"/>
      <c r="AEU618" s="296"/>
      <c r="AEV618" s="296"/>
      <c r="AEW618" s="296"/>
      <c r="AEX618" s="296"/>
      <c r="AEY618" s="296"/>
      <c r="AEZ618" s="296"/>
      <c r="AFA618" s="296"/>
      <c r="AFB618" s="296"/>
      <c r="AFC618" s="296"/>
      <c r="AFD618" s="296"/>
      <c r="AFE618" s="296"/>
      <c r="AFF618" s="296"/>
      <c r="AFG618" s="296"/>
      <c r="AFH618" s="296"/>
      <c r="AFI618" s="296"/>
      <c r="AFJ618" s="296"/>
      <c r="AFK618" s="296"/>
      <c r="AFL618" s="296"/>
      <c r="AFM618" s="296"/>
      <c r="AFN618" s="296"/>
      <c r="AFO618" s="296"/>
      <c r="AFP618" s="296"/>
      <c r="AFQ618" s="296"/>
      <c r="AFR618" s="296"/>
      <c r="AFS618" s="296"/>
      <c r="AFT618" s="296"/>
      <c r="AFU618" s="296"/>
      <c r="AFV618" s="296"/>
      <c r="AFW618" s="296"/>
      <c r="AFX618" s="296"/>
      <c r="AFY618" s="296"/>
      <c r="AFZ618" s="296"/>
      <c r="AGA618" s="296"/>
      <c r="AGB618" s="296"/>
      <c r="AGC618" s="296"/>
      <c r="AGD618" s="296"/>
      <c r="AGE618" s="296"/>
      <c r="AGF618" s="296"/>
      <c r="AGG618" s="296"/>
      <c r="AGH618" s="296"/>
      <c r="AGI618" s="296"/>
      <c r="AGJ618" s="296"/>
      <c r="AGK618" s="296"/>
      <c r="AGL618" s="296"/>
      <c r="AGM618" s="296"/>
      <c r="AGN618" s="296"/>
      <c r="AGO618" s="296"/>
      <c r="AGP618" s="296"/>
    </row>
    <row r="619" spans="1:874" s="201" customFormat="1" ht="33" hidden="1" customHeight="1">
      <c r="A619" s="121"/>
      <c r="B619" s="119">
        <v>43546</v>
      </c>
      <c r="C619" s="269">
        <v>314629</v>
      </c>
      <c r="D619" s="269">
        <v>1603</v>
      </c>
      <c r="E619" s="121" t="s">
        <v>243</v>
      </c>
      <c r="F619" s="269" t="s">
        <v>335</v>
      </c>
      <c r="G619" s="146">
        <v>43612</v>
      </c>
      <c r="H619" s="121"/>
      <c r="I619" s="121" t="s">
        <v>26</v>
      </c>
      <c r="J619" s="269">
        <v>1367</v>
      </c>
      <c r="K619" s="255">
        <v>1.39</v>
      </c>
      <c r="L619" s="255">
        <f t="shared" si="211"/>
        <v>1900.1299999999999</v>
      </c>
      <c r="M619" s="255">
        <v>1.22</v>
      </c>
      <c r="N619" s="133">
        <f t="shared" si="212"/>
        <v>1667.74</v>
      </c>
      <c r="O619" s="134">
        <f t="shared" si="213"/>
        <v>0.16999999999999993</v>
      </c>
      <c r="P619" s="135">
        <f t="shared" si="214"/>
        <v>232.3899999999999</v>
      </c>
      <c r="Q619" s="135"/>
      <c r="R619" s="133" t="s">
        <v>27</v>
      </c>
      <c r="S619" s="133">
        <f t="shared" ref="S619:S622" si="216">0.03+0.02</f>
        <v>0.05</v>
      </c>
      <c r="T619" s="121">
        <f t="shared" si="215"/>
        <v>68.350000000000009</v>
      </c>
      <c r="U619" s="121"/>
      <c r="V619" s="290"/>
      <c r="W619" s="290"/>
      <c r="X619" s="290"/>
      <c r="Y619" s="290"/>
      <c r="Z619" s="290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2"/>
      <c r="AT619" s="202"/>
      <c r="AU619" s="202"/>
      <c r="AV619" s="202"/>
      <c r="AW619" s="202"/>
      <c r="AX619" s="202"/>
      <c r="AY619" s="202"/>
      <c r="AZ619" s="202"/>
      <c r="BA619" s="202"/>
      <c r="BB619" s="202"/>
      <c r="BC619" s="202"/>
      <c r="BD619" s="202"/>
      <c r="BE619" s="202"/>
      <c r="BF619" s="202"/>
      <c r="BG619" s="202"/>
      <c r="BH619" s="202"/>
      <c r="BI619" s="202"/>
      <c r="BJ619" s="202"/>
      <c r="BK619" s="202"/>
      <c r="BL619" s="202"/>
      <c r="BM619" s="202"/>
      <c r="BN619" s="202"/>
      <c r="BO619" s="202"/>
      <c r="BP619" s="202"/>
      <c r="BQ619" s="202"/>
      <c r="BR619" s="202"/>
      <c r="BS619" s="202"/>
      <c r="BT619" s="202"/>
      <c r="BU619" s="202"/>
      <c r="BV619" s="202"/>
      <c r="BW619" s="202"/>
      <c r="BX619" s="202"/>
      <c r="BY619" s="202"/>
      <c r="BZ619" s="202"/>
      <c r="CA619" s="202"/>
      <c r="CB619" s="202"/>
      <c r="CC619" s="202"/>
      <c r="CD619" s="202"/>
      <c r="CE619" s="202"/>
      <c r="CF619" s="202"/>
      <c r="CG619" s="202"/>
      <c r="CH619" s="202"/>
      <c r="CI619" s="202"/>
      <c r="CJ619" s="202"/>
      <c r="CK619" s="202"/>
      <c r="CL619" s="202"/>
      <c r="CM619" s="202"/>
      <c r="CN619" s="202"/>
      <c r="CO619" s="202"/>
      <c r="CP619" s="202"/>
      <c r="CQ619" s="202"/>
      <c r="CR619" s="202"/>
      <c r="CS619" s="202"/>
      <c r="CT619" s="202"/>
      <c r="CU619" s="202"/>
      <c r="CV619" s="202"/>
      <c r="CW619" s="202"/>
      <c r="CX619" s="202"/>
      <c r="CY619" s="202"/>
      <c r="CZ619" s="202"/>
      <c r="DA619" s="202"/>
      <c r="DB619" s="202"/>
      <c r="DC619" s="202"/>
      <c r="DD619" s="202"/>
      <c r="DE619" s="202"/>
      <c r="DF619" s="202"/>
      <c r="DG619" s="202"/>
      <c r="DH619" s="202"/>
      <c r="DI619" s="202"/>
      <c r="DJ619" s="202"/>
      <c r="DK619" s="202"/>
      <c r="DL619" s="202"/>
      <c r="DM619" s="202"/>
      <c r="DN619" s="202"/>
      <c r="DO619" s="202"/>
      <c r="DP619" s="202"/>
      <c r="DQ619" s="202"/>
      <c r="DR619" s="202"/>
      <c r="DS619" s="202"/>
      <c r="DT619" s="202"/>
      <c r="DU619" s="202"/>
      <c r="DV619" s="202"/>
      <c r="DW619" s="202"/>
      <c r="DX619" s="202"/>
      <c r="DY619" s="202"/>
      <c r="DZ619" s="202"/>
      <c r="EA619" s="202"/>
      <c r="EB619" s="202"/>
      <c r="EC619" s="202"/>
      <c r="ED619" s="202"/>
      <c r="EE619" s="202"/>
      <c r="EF619" s="202"/>
      <c r="EG619" s="202"/>
      <c r="EH619" s="202"/>
      <c r="EI619" s="202"/>
      <c r="EJ619" s="202"/>
      <c r="EK619" s="202"/>
      <c r="EL619" s="202"/>
      <c r="EM619" s="202"/>
      <c r="EN619" s="202"/>
      <c r="EO619" s="202"/>
      <c r="EP619" s="202"/>
      <c r="EQ619" s="202"/>
      <c r="ER619" s="202"/>
      <c r="ES619" s="202"/>
      <c r="ET619" s="202"/>
      <c r="EU619" s="202"/>
      <c r="EV619" s="202"/>
      <c r="EW619" s="202"/>
      <c r="EX619" s="202"/>
      <c r="EY619" s="202"/>
      <c r="EZ619" s="202"/>
      <c r="FA619" s="202"/>
      <c r="FB619" s="202"/>
      <c r="FC619" s="202"/>
      <c r="FD619" s="202"/>
      <c r="FE619" s="202"/>
      <c r="FF619" s="202"/>
      <c r="FG619" s="202"/>
      <c r="FH619" s="202"/>
      <c r="FI619" s="202"/>
      <c r="FJ619" s="202"/>
      <c r="FK619" s="202"/>
      <c r="FL619" s="202"/>
      <c r="FM619" s="202"/>
      <c r="FN619" s="202"/>
      <c r="FO619" s="202"/>
      <c r="FP619" s="202"/>
      <c r="FQ619" s="202"/>
      <c r="FR619" s="202"/>
      <c r="FS619" s="202"/>
      <c r="FT619" s="202"/>
      <c r="FU619" s="202"/>
      <c r="FV619" s="202"/>
      <c r="FW619" s="202"/>
      <c r="FX619" s="202"/>
      <c r="FY619" s="202"/>
      <c r="FZ619" s="202"/>
      <c r="GA619" s="202"/>
      <c r="GB619" s="202"/>
      <c r="GC619" s="202"/>
      <c r="GD619" s="202"/>
      <c r="GE619" s="202"/>
      <c r="GF619" s="202"/>
      <c r="GG619" s="202"/>
      <c r="GH619" s="202"/>
      <c r="GI619" s="202"/>
      <c r="GJ619" s="202"/>
      <c r="GK619" s="202"/>
      <c r="GL619" s="202"/>
      <c r="GM619" s="202"/>
      <c r="GN619" s="202"/>
      <c r="GO619" s="202"/>
      <c r="GP619" s="202"/>
      <c r="GQ619" s="202"/>
      <c r="GR619" s="202"/>
      <c r="GS619" s="202"/>
      <c r="GT619" s="202"/>
      <c r="GU619" s="202"/>
      <c r="GV619" s="202"/>
      <c r="GW619" s="202"/>
      <c r="GX619" s="202"/>
      <c r="GY619" s="202"/>
      <c r="GZ619" s="202"/>
      <c r="HA619" s="202"/>
      <c r="HB619" s="202"/>
      <c r="HC619" s="202"/>
      <c r="HD619" s="202"/>
      <c r="HE619" s="202"/>
      <c r="HF619" s="202"/>
      <c r="HG619" s="202"/>
      <c r="HH619" s="202"/>
      <c r="HI619" s="202"/>
      <c r="HJ619" s="202"/>
      <c r="HK619" s="202"/>
      <c r="HL619" s="202"/>
      <c r="HM619" s="202"/>
      <c r="HN619" s="202"/>
      <c r="HO619" s="202"/>
      <c r="HP619" s="202"/>
      <c r="HQ619" s="202"/>
      <c r="HR619" s="202"/>
      <c r="HS619" s="202"/>
      <c r="HT619" s="202"/>
      <c r="HU619" s="202"/>
      <c r="HV619" s="202"/>
      <c r="HW619" s="202"/>
      <c r="HX619" s="202"/>
      <c r="HY619" s="202"/>
      <c r="HZ619" s="202"/>
      <c r="IA619" s="202"/>
      <c r="IB619" s="202"/>
      <c r="IC619" s="202"/>
      <c r="ID619" s="202"/>
      <c r="IE619" s="202"/>
      <c r="IF619" s="202"/>
      <c r="IG619" s="202"/>
      <c r="IH619" s="202"/>
      <c r="II619" s="202"/>
      <c r="IJ619" s="202"/>
      <c r="IK619" s="202"/>
      <c r="IL619" s="202"/>
      <c r="IM619" s="202"/>
      <c r="IN619" s="202"/>
      <c r="IO619" s="202"/>
      <c r="IP619" s="202"/>
      <c r="IQ619" s="202"/>
      <c r="IR619" s="202"/>
      <c r="IS619" s="202"/>
      <c r="IT619" s="202"/>
      <c r="IU619" s="202"/>
      <c r="IV619" s="202"/>
      <c r="IW619" s="202"/>
      <c r="IX619" s="202"/>
      <c r="IY619" s="202"/>
      <c r="IZ619" s="202"/>
      <c r="JA619" s="202"/>
      <c r="JB619" s="202"/>
      <c r="JC619" s="202"/>
      <c r="JD619" s="202"/>
      <c r="JE619" s="202"/>
      <c r="JF619" s="202"/>
      <c r="JG619" s="202"/>
      <c r="JH619" s="202"/>
      <c r="JI619" s="202"/>
      <c r="JJ619" s="202"/>
      <c r="JK619" s="202"/>
      <c r="JL619" s="202"/>
      <c r="JM619" s="202"/>
      <c r="JN619" s="202"/>
      <c r="JO619" s="202"/>
      <c r="JP619" s="202"/>
      <c r="JQ619" s="202"/>
      <c r="JR619" s="202"/>
      <c r="JS619" s="202"/>
      <c r="JT619" s="202"/>
      <c r="JU619" s="202"/>
      <c r="JV619" s="202"/>
      <c r="JW619" s="202"/>
      <c r="JX619" s="202"/>
      <c r="JY619" s="202"/>
      <c r="JZ619" s="202"/>
      <c r="KA619" s="202"/>
      <c r="KB619" s="202"/>
      <c r="KC619" s="202"/>
      <c r="KD619" s="202"/>
      <c r="KE619" s="202"/>
      <c r="KF619" s="202"/>
      <c r="KG619" s="202"/>
      <c r="KH619" s="202"/>
      <c r="KI619" s="202"/>
      <c r="KJ619" s="202"/>
      <c r="KK619" s="202"/>
      <c r="KL619" s="202"/>
      <c r="KM619" s="202"/>
      <c r="KN619" s="202"/>
      <c r="KO619" s="202"/>
      <c r="KP619" s="202"/>
      <c r="KQ619" s="202"/>
      <c r="KR619" s="202"/>
      <c r="KS619" s="202"/>
      <c r="KT619" s="202"/>
      <c r="KU619" s="202"/>
      <c r="KV619" s="202"/>
      <c r="KW619" s="202"/>
      <c r="KX619" s="202"/>
      <c r="KY619" s="202"/>
      <c r="KZ619" s="202"/>
      <c r="LA619" s="202"/>
      <c r="LB619" s="202"/>
      <c r="LC619" s="202"/>
      <c r="LD619" s="202"/>
      <c r="LE619" s="202"/>
      <c r="LF619" s="202"/>
      <c r="LG619" s="202"/>
      <c r="LH619" s="202"/>
      <c r="LI619" s="202"/>
      <c r="LJ619" s="202"/>
      <c r="LK619" s="202"/>
      <c r="LL619" s="202"/>
      <c r="LM619" s="202"/>
      <c r="LN619" s="202"/>
      <c r="LO619" s="202"/>
      <c r="LP619" s="202"/>
      <c r="LQ619" s="202"/>
      <c r="LR619" s="202"/>
      <c r="LS619" s="202"/>
      <c r="LT619" s="202"/>
      <c r="LU619" s="202"/>
      <c r="LV619" s="202"/>
      <c r="LW619" s="202"/>
      <c r="LX619" s="202"/>
      <c r="LY619" s="202"/>
      <c r="LZ619" s="202"/>
      <c r="MA619" s="202"/>
      <c r="MB619" s="202"/>
      <c r="MC619" s="202"/>
      <c r="MD619" s="202"/>
      <c r="ME619" s="202"/>
      <c r="MF619" s="202"/>
      <c r="MG619" s="202"/>
      <c r="MH619" s="202"/>
      <c r="MI619" s="202"/>
      <c r="MJ619" s="202"/>
      <c r="MK619" s="202"/>
      <c r="ML619" s="202"/>
      <c r="MM619" s="202"/>
      <c r="MN619" s="202"/>
      <c r="MO619" s="202"/>
      <c r="MP619" s="202"/>
      <c r="MQ619" s="202"/>
      <c r="MR619" s="202"/>
      <c r="MS619" s="202"/>
      <c r="MT619" s="202"/>
      <c r="MU619" s="202"/>
      <c r="MV619" s="202"/>
      <c r="MW619" s="202"/>
      <c r="MX619" s="202"/>
      <c r="MY619" s="202"/>
      <c r="MZ619" s="202"/>
      <c r="NA619" s="202"/>
      <c r="NB619" s="202"/>
      <c r="NC619" s="202"/>
      <c r="ND619" s="202"/>
      <c r="NE619" s="202"/>
      <c r="NF619" s="202"/>
      <c r="NG619" s="202"/>
      <c r="NH619" s="202"/>
      <c r="NI619" s="202"/>
      <c r="NJ619" s="202"/>
      <c r="NK619" s="202"/>
      <c r="NL619" s="202"/>
      <c r="NM619" s="202"/>
      <c r="NN619" s="202"/>
      <c r="NO619" s="202"/>
      <c r="NP619" s="202"/>
      <c r="NQ619" s="202"/>
      <c r="NR619" s="202"/>
      <c r="NS619" s="202"/>
      <c r="NT619" s="202"/>
      <c r="NU619" s="202"/>
      <c r="NV619" s="202"/>
      <c r="NW619" s="202"/>
      <c r="NX619" s="202"/>
      <c r="NY619" s="202"/>
      <c r="NZ619" s="202"/>
      <c r="OA619" s="202"/>
      <c r="OB619" s="202"/>
      <c r="OC619" s="202"/>
      <c r="OD619" s="202"/>
      <c r="OE619" s="202"/>
      <c r="OF619" s="202"/>
      <c r="OG619" s="202"/>
      <c r="OH619" s="202"/>
      <c r="OI619" s="202"/>
      <c r="OJ619" s="202"/>
      <c r="OK619" s="202"/>
      <c r="OL619" s="202"/>
      <c r="OM619" s="202"/>
      <c r="ON619" s="202"/>
      <c r="OO619" s="202"/>
      <c r="OP619" s="202"/>
      <c r="OQ619" s="202"/>
      <c r="OR619" s="202"/>
      <c r="OS619" s="202"/>
      <c r="OT619" s="202"/>
      <c r="OU619" s="202"/>
      <c r="OV619" s="202"/>
      <c r="OW619" s="202"/>
      <c r="OX619" s="202"/>
      <c r="OY619" s="202"/>
      <c r="OZ619" s="202"/>
      <c r="PA619" s="202"/>
      <c r="PB619" s="202"/>
      <c r="PC619" s="202"/>
      <c r="PD619" s="202"/>
      <c r="PE619" s="202"/>
      <c r="PF619" s="202"/>
      <c r="PG619" s="202"/>
      <c r="PH619" s="202"/>
      <c r="PI619" s="202"/>
      <c r="PJ619" s="202"/>
      <c r="PK619" s="202"/>
      <c r="PL619" s="202"/>
      <c r="PM619" s="202"/>
      <c r="PN619" s="202"/>
      <c r="PO619" s="202"/>
      <c r="PP619" s="202"/>
      <c r="PQ619" s="202"/>
      <c r="PR619" s="202"/>
      <c r="PS619" s="202"/>
      <c r="PT619" s="202"/>
      <c r="PU619" s="202"/>
      <c r="PV619" s="202"/>
      <c r="PW619" s="202"/>
      <c r="PX619" s="202"/>
      <c r="PY619" s="202"/>
      <c r="PZ619" s="202"/>
      <c r="QA619" s="202"/>
      <c r="QB619" s="202"/>
      <c r="QC619" s="202"/>
      <c r="QD619" s="202"/>
      <c r="QE619" s="202"/>
      <c r="QF619" s="202"/>
      <c r="QG619" s="202"/>
      <c r="QH619" s="202"/>
      <c r="QI619" s="202"/>
      <c r="QJ619" s="202"/>
      <c r="QK619" s="202"/>
      <c r="QL619" s="202"/>
      <c r="QM619" s="202"/>
      <c r="QN619" s="202"/>
      <c r="QO619" s="202"/>
      <c r="QP619" s="202"/>
      <c r="QQ619" s="202"/>
      <c r="QR619" s="202"/>
      <c r="QS619" s="202"/>
      <c r="QT619" s="202"/>
      <c r="QU619" s="202"/>
      <c r="QV619" s="202"/>
      <c r="QW619" s="202"/>
      <c r="QX619" s="202"/>
      <c r="QY619" s="202"/>
      <c r="QZ619" s="202"/>
      <c r="RA619" s="202"/>
      <c r="RB619" s="202"/>
      <c r="RC619" s="202"/>
      <c r="RD619" s="202"/>
      <c r="RE619" s="202"/>
      <c r="RF619" s="202"/>
      <c r="RG619" s="202"/>
      <c r="RH619" s="202"/>
      <c r="RI619" s="202"/>
      <c r="RJ619" s="202"/>
      <c r="RK619" s="202"/>
      <c r="RL619" s="202"/>
      <c r="RM619" s="202"/>
      <c r="RN619" s="202"/>
      <c r="RO619" s="202"/>
      <c r="RP619" s="202"/>
      <c r="RQ619" s="202"/>
      <c r="RR619" s="202"/>
      <c r="RS619" s="202"/>
      <c r="RT619" s="202"/>
      <c r="RU619" s="202"/>
      <c r="RV619" s="202"/>
      <c r="RW619" s="202"/>
      <c r="RX619" s="202"/>
      <c r="RY619" s="202"/>
      <c r="RZ619" s="202"/>
      <c r="SA619" s="202"/>
      <c r="SB619" s="202"/>
      <c r="SC619" s="202"/>
      <c r="SD619" s="202"/>
      <c r="SE619" s="202"/>
      <c r="SF619" s="202"/>
      <c r="SG619" s="202"/>
      <c r="SH619" s="202"/>
      <c r="SI619" s="202"/>
      <c r="SJ619" s="202"/>
      <c r="SK619" s="202"/>
      <c r="SL619" s="202"/>
      <c r="SM619" s="202"/>
      <c r="SN619" s="202"/>
      <c r="SO619" s="202"/>
      <c r="SP619" s="202"/>
      <c r="SQ619" s="202"/>
      <c r="SR619" s="202"/>
      <c r="SS619" s="202"/>
      <c r="ST619" s="202"/>
      <c r="SU619" s="202"/>
      <c r="SV619" s="202"/>
      <c r="SW619" s="202"/>
      <c r="SX619" s="202"/>
      <c r="SY619" s="202"/>
      <c r="SZ619" s="202"/>
      <c r="TA619" s="202"/>
      <c r="TB619" s="202"/>
      <c r="TC619" s="202"/>
      <c r="TD619" s="202"/>
      <c r="TE619" s="202"/>
      <c r="TF619" s="202"/>
      <c r="TG619" s="202"/>
      <c r="TH619" s="202"/>
      <c r="TI619" s="202"/>
      <c r="TJ619" s="202"/>
      <c r="TK619" s="202"/>
      <c r="TL619" s="202"/>
      <c r="TM619" s="202"/>
      <c r="TN619" s="202"/>
      <c r="TO619" s="202"/>
      <c r="TP619" s="202"/>
      <c r="TQ619" s="202"/>
      <c r="TR619" s="202"/>
      <c r="TS619" s="202"/>
      <c r="TT619" s="202"/>
      <c r="TU619" s="202"/>
      <c r="TV619" s="202"/>
      <c r="TW619" s="202"/>
      <c r="TX619" s="202"/>
      <c r="TY619" s="202"/>
      <c r="TZ619" s="202"/>
      <c r="UA619" s="202"/>
      <c r="UB619" s="202"/>
      <c r="UC619" s="202"/>
      <c r="UD619" s="202"/>
      <c r="UE619" s="202"/>
      <c r="UF619" s="202"/>
      <c r="UG619" s="202"/>
      <c r="UH619" s="202"/>
      <c r="UI619" s="202"/>
      <c r="UJ619" s="202"/>
      <c r="UK619" s="202"/>
      <c r="UL619" s="202"/>
      <c r="UM619" s="202"/>
      <c r="UN619" s="202"/>
      <c r="UO619" s="202"/>
      <c r="UP619" s="202"/>
      <c r="UQ619" s="202"/>
      <c r="UR619" s="202"/>
      <c r="US619" s="202"/>
      <c r="UT619" s="202"/>
      <c r="UU619" s="202"/>
      <c r="UV619" s="202"/>
      <c r="UW619" s="202"/>
      <c r="UX619" s="202"/>
      <c r="UY619" s="202"/>
      <c r="UZ619" s="202"/>
      <c r="VA619" s="202"/>
      <c r="VB619" s="202"/>
      <c r="VC619" s="202"/>
      <c r="VD619" s="202"/>
      <c r="VE619" s="202"/>
      <c r="VF619" s="202"/>
      <c r="VG619" s="202"/>
      <c r="VH619" s="202"/>
      <c r="VI619" s="202"/>
      <c r="VJ619" s="202"/>
      <c r="VK619" s="202"/>
      <c r="VL619" s="202"/>
      <c r="VM619" s="202"/>
      <c r="VN619" s="202"/>
      <c r="VO619" s="202"/>
      <c r="VP619" s="202"/>
      <c r="VQ619" s="202"/>
      <c r="VR619" s="202"/>
      <c r="VS619" s="202"/>
      <c r="VT619" s="202"/>
      <c r="VU619" s="202"/>
      <c r="VV619" s="202"/>
      <c r="VW619" s="202"/>
      <c r="VX619" s="202"/>
      <c r="VY619" s="202"/>
      <c r="VZ619" s="202"/>
      <c r="WA619" s="202"/>
      <c r="WB619" s="202"/>
      <c r="WC619" s="202"/>
      <c r="WD619" s="202"/>
      <c r="WE619" s="202"/>
      <c r="WF619" s="202"/>
      <c r="WG619" s="202"/>
      <c r="WH619" s="202"/>
      <c r="WI619" s="202"/>
      <c r="WJ619" s="202"/>
      <c r="WK619" s="202"/>
      <c r="WL619" s="202"/>
      <c r="WM619" s="202"/>
      <c r="WN619" s="202"/>
      <c r="WO619" s="202"/>
      <c r="WP619" s="202"/>
      <c r="WQ619" s="202"/>
      <c r="WR619" s="202"/>
      <c r="WS619" s="202"/>
      <c r="WT619" s="202"/>
      <c r="WU619" s="202"/>
      <c r="WV619" s="202"/>
      <c r="WW619" s="202"/>
      <c r="WX619" s="202"/>
      <c r="WY619" s="202"/>
      <c r="WZ619" s="202"/>
      <c r="XA619" s="202"/>
      <c r="XB619" s="202"/>
      <c r="XC619" s="202"/>
      <c r="XD619" s="202"/>
      <c r="XE619" s="202"/>
      <c r="XF619" s="202"/>
      <c r="XG619" s="202"/>
      <c r="XH619" s="202"/>
      <c r="XI619" s="202"/>
      <c r="XJ619" s="202"/>
      <c r="XK619" s="202"/>
      <c r="XL619" s="202"/>
      <c r="XM619" s="202"/>
      <c r="XN619" s="202"/>
      <c r="XO619" s="202"/>
      <c r="XP619" s="202"/>
      <c r="XQ619" s="202"/>
      <c r="XR619" s="202"/>
      <c r="XS619" s="202"/>
      <c r="XT619" s="202"/>
      <c r="XU619" s="202"/>
      <c r="XV619" s="202"/>
      <c r="XW619" s="202"/>
      <c r="XX619" s="202"/>
      <c r="XY619" s="202"/>
      <c r="XZ619" s="202"/>
      <c r="YA619" s="202"/>
      <c r="YB619" s="202"/>
      <c r="YC619" s="202"/>
      <c r="YD619" s="202"/>
      <c r="YE619" s="202"/>
      <c r="YF619" s="202"/>
      <c r="YG619" s="202"/>
      <c r="YH619" s="202"/>
      <c r="YI619" s="202"/>
      <c r="YJ619" s="202"/>
      <c r="YK619" s="202"/>
      <c r="YL619" s="202"/>
      <c r="YM619" s="202"/>
      <c r="YN619" s="202"/>
      <c r="YO619" s="202"/>
      <c r="YP619" s="202"/>
      <c r="YQ619" s="202"/>
      <c r="YR619" s="202"/>
      <c r="YS619" s="202"/>
      <c r="YT619" s="202"/>
      <c r="YU619" s="202"/>
      <c r="YV619" s="202"/>
      <c r="YW619" s="202"/>
      <c r="YX619" s="202"/>
      <c r="YY619" s="202"/>
      <c r="YZ619" s="202"/>
      <c r="ZA619" s="202"/>
      <c r="ZB619" s="202"/>
      <c r="ZC619" s="202"/>
      <c r="ZD619" s="202"/>
      <c r="ZE619" s="202"/>
      <c r="ZF619" s="202"/>
      <c r="ZG619" s="202"/>
      <c r="ZH619" s="202"/>
      <c r="ZI619" s="202"/>
      <c r="ZJ619" s="202"/>
      <c r="ZK619" s="202"/>
      <c r="ZL619" s="202"/>
      <c r="ZM619" s="202"/>
      <c r="ZN619" s="202"/>
      <c r="ZO619" s="202"/>
      <c r="ZP619" s="202"/>
      <c r="ZQ619" s="202"/>
      <c r="ZR619" s="202"/>
      <c r="ZS619" s="202"/>
      <c r="ZT619" s="202"/>
      <c r="ZU619" s="202"/>
      <c r="ZV619" s="202"/>
      <c r="ZW619" s="202"/>
      <c r="ZX619" s="202"/>
      <c r="ZY619" s="202"/>
      <c r="ZZ619" s="202"/>
      <c r="AAA619" s="202"/>
      <c r="AAB619" s="202"/>
      <c r="AAC619" s="202"/>
      <c r="AAD619" s="202"/>
      <c r="AAE619" s="202"/>
      <c r="AAF619" s="202"/>
      <c r="AAG619" s="202"/>
      <c r="AAH619" s="202"/>
      <c r="AAI619" s="202"/>
      <c r="AAJ619" s="202"/>
      <c r="AAK619" s="202"/>
      <c r="AAL619" s="202"/>
      <c r="AAM619" s="202"/>
      <c r="AAN619" s="202"/>
      <c r="AAO619" s="202"/>
      <c r="AAP619" s="202"/>
      <c r="AAQ619" s="202"/>
      <c r="AAR619" s="202"/>
      <c r="AAS619" s="202"/>
      <c r="AAT619" s="202"/>
      <c r="AAU619" s="202"/>
      <c r="AAV619" s="202"/>
      <c r="AAW619" s="202"/>
      <c r="AAX619" s="202"/>
      <c r="AAY619" s="202"/>
      <c r="AAZ619" s="202"/>
      <c r="ABA619" s="202"/>
      <c r="ABB619" s="202"/>
      <c r="ABC619" s="202"/>
      <c r="ABD619" s="202"/>
      <c r="ABE619" s="202"/>
      <c r="ABF619" s="202"/>
      <c r="ABG619" s="202"/>
      <c r="ABH619" s="202"/>
      <c r="ABI619" s="202"/>
      <c r="ABJ619" s="202"/>
      <c r="ABK619" s="202"/>
      <c r="ABL619" s="202"/>
      <c r="ABM619" s="202"/>
      <c r="ABN619" s="202"/>
      <c r="ABO619" s="202"/>
      <c r="ABP619" s="202"/>
      <c r="ABQ619" s="202"/>
      <c r="ABR619" s="202"/>
      <c r="ABS619" s="202"/>
      <c r="ABT619" s="202"/>
      <c r="ABU619" s="202"/>
      <c r="ABV619" s="202"/>
      <c r="ABW619" s="202"/>
      <c r="ABX619" s="202"/>
      <c r="ABY619" s="202"/>
      <c r="ABZ619" s="202"/>
      <c r="ACA619" s="202"/>
      <c r="ACB619" s="202"/>
      <c r="ACC619" s="202"/>
      <c r="ACD619" s="202"/>
      <c r="ACE619" s="202"/>
      <c r="ACF619" s="202"/>
      <c r="ACG619" s="202"/>
      <c r="ACH619" s="202"/>
      <c r="ACI619" s="202"/>
      <c r="ACJ619" s="202"/>
      <c r="ACK619" s="202"/>
      <c r="ACL619" s="202"/>
      <c r="ACM619" s="202"/>
      <c r="ACN619" s="202"/>
      <c r="ACO619" s="202"/>
      <c r="ACP619" s="202"/>
      <c r="ACQ619" s="202"/>
      <c r="ACR619" s="202"/>
      <c r="ACS619" s="202"/>
      <c r="ACT619" s="202"/>
      <c r="ACU619" s="202"/>
      <c r="ACV619" s="202"/>
      <c r="ACW619" s="202"/>
      <c r="ACX619" s="202"/>
      <c r="ACY619" s="202"/>
      <c r="ACZ619" s="202"/>
      <c r="ADA619" s="202"/>
      <c r="ADB619" s="202"/>
      <c r="ADC619" s="202"/>
      <c r="ADD619" s="202"/>
      <c r="ADE619" s="202"/>
      <c r="ADF619" s="202"/>
      <c r="ADG619" s="202"/>
      <c r="ADH619" s="202"/>
      <c r="ADI619" s="202"/>
      <c r="ADJ619" s="202"/>
      <c r="ADK619" s="202"/>
      <c r="ADL619" s="202"/>
      <c r="ADM619" s="202"/>
      <c r="ADN619" s="202"/>
      <c r="ADO619" s="202"/>
      <c r="ADP619" s="202"/>
      <c r="ADQ619" s="202"/>
      <c r="ADR619" s="202"/>
      <c r="ADS619" s="202"/>
      <c r="ADT619" s="202"/>
      <c r="ADU619" s="202"/>
      <c r="ADV619" s="202"/>
      <c r="ADW619" s="202"/>
      <c r="ADX619" s="202"/>
      <c r="ADY619" s="202"/>
      <c r="ADZ619" s="202"/>
      <c r="AEA619" s="202"/>
      <c r="AEB619" s="202"/>
      <c r="AEC619" s="202"/>
      <c r="AED619" s="202"/>
      <c r="AEE619" s="202"/>
      <c r="AEF619" s="202"/>
      <c r="AEG619" s="202"/>
      <c r="AEH619" s="202"/>
      <c r="AEI619" s="202"/>
      <c r="AEJ619" s="202"/>
      <c r="AEK619" s="202"/>
      <c r="AEL619" s="202"/>
      <c r="AEM619" s="202"/>
      <c r="AEN619" s="202"/>
      <c r="AEO619" s="202"/>
      <c r="AEP619" s="202"/>
      <c r="AEQ619" s="202"/>
      <c r="AER619" s="202"/>
      <c r="AES619" s="202"/>
      <c r="AET619" s="202"/>
      <c r="AEU619" s="202"/>
      <c r="AEV619" s="202"/>
      <c r="AEW619" s="202"/>
      <c r="AEX619" s="202"/>
      <c r="AEY619" s="202"/>
      <c r="AEZ619" s="202"/>
      <c r="AFA619" s="202"/>
      <c r="AFB619" s="202"/>
      <c r="AFC619" s="202"/>
      <c r="AFD619" s="202"/>
      <c r="AFE619" s="202"/>
      <c r="AFF619" s="202"/>
      <c r="AFG619" s="202"/>
      <c r="AFH619" s="202"/>
      <c r="AFI619" s="202"/>
      <c r="AFJ619" s="202"/>
      <c r="AFK619" s="202"/>
      <c r="AFL619" s="202"/>
      <c r="AFM619" s="202"/>
      <c r="AFN619" s="202"/>
      <c r="AFO619" s="202"/>
      <c r="AFP619" s="202"/>
      <c r="AFQ619" s="202"/>
      <c r="AFR619" s="202"/>
      <c r="AFS619" s="202"/>
      <c r="AFT619" s="202"/>
      <c r="AFU619" s="202"/>
      <c r="AFV619" s="202"/>
      <c r="AFW619" s="202"/>
      <c r="AFX619" s="202"/>
      <c r="AFY619" s="202"/>
      <c r="AFZ619" s="202"/>
      <c r="AGA619" s="202"/>
      <c r="AGB619" s="202"/>
      <c r="AGC619" s="202"/>
      <c r="AGD619" s="202"/>
      <c r="AGE619" s="202"/>
      <c r="AGF619" s="202"/>
      <c r="AGG619" s="202"/>
      <c r="AGH619" s="202"/>
      <c r="AGI619" s="202"/>
      <c r="AGJ619" s="202"/>
      <c r="AGK619" s="202"/>
      <c r="AGL619" s="202"/>
      <c r="AGM619" s="202"/>
      <c r="AGN619" s="202"/>
      <c r="AGO619" s="202"/>
      <c r="AGP619" s="202"/>
    </row>
    <row r="620" spans="1:874" s="201" customFormat="1" ht="33" hidden="1" customHeight="1">
      <c r="A620" s="121"/>
      <c r="B620" s="119">
        <v>43546</v>
      </c>
      <c r="C620" s="269">
        <v>314555</v>
      </c>
      <c r="D620" s="269">
        <v>1605</v>
      </c>
      <c r="E620" s="121" t="s">
        <v>243</v>
      </c>
      <c r="F620" s="269" t="s">
        <v>336</v>
      </c>
      <c r="G620" s="146">
        <v>43612</v>
      </c>
      <c r="H620" s="121"/>
      <c r="I620" s="121" t="s">
        <v>26</v>
      </c>
      <c r="J620" s="269">
        <v>540</v>
      </c>
      <c r="K620" s="255">
        <v>1.3</v>
      </c>
      <c r="L620" s="255">
        <f t="shared" si="211"/>
        <v>702</v>
      </c>
      <c r="M620" s="255">
        <v>1.1299999999999999</v>
      </c>
      <c r="N620" s="133">
        <f t="shared" si="212"/>
        <v>610.19999999999993</v>
      </c>
      <c r="O620" s="134">
        <f t="shared" si="213"/>
        <v>0.17000000000000015</v>
      </c>
      <c r="P620" s="135">
        <f t="shared" si="214"/>
        <v>91.800000000000082</v>
      </c>
      <c r="Q620" s="135"/>
      <c r="R620" s="133" t="s">
        <v>27</v>
      </c>
      <c r="S620" s="133">
        <f t="shared" si="216"/>
        <v>0.05</v>
      </c>
      <c r="T620" s="121">
        <f t="shared" si="215"/>
        <v>27</v>
      </c>
      <c r="U620" s="121"/>
      <c r="V620" s="290"/>
      <c r="W620" s="290"/>
      <c r="X620" s="290"/>
      <c r="Y620" s="290"/>
      <c r="Z620" s="290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2"/>
      <c r="AT620" s="202"/>
      <c r="AU620" s="202"/>
      <c r="AV620" s="202"/>
      <c r="AW620" s="202"/>
      <c r="AX620" s="202"/>
      <c r="AY620" s="202"/>
      <c r="AZ620" s="202"/>
      <c r="BA620" s="202"/>
      <c r="BB620" s="202"/>
      <c r="BC620" s="202"/>
      <c r="BD620" s="202"/>
      <c r="BE620" s="202"/>
      <c r="BF620" s="202"/>
      <c r="BG620" s="202"/>
      <c r="BH620" s="202"/>
      <c r="BI620" s="202"/>
      <c r="BJ620" s="202"/>
      <c r="BK620" s="202"/>
      <c r="BL620" s="202"/>
      <c r="BM620" s="202"/>
      <c r="BN620" s="202"/>
      <c r="BO620" s="202"/>
      <c r="BP620" s="202"/>
      <c r="BQ620" s="202"/>
      <c r="BR620" s="202"/>
      <c r="BS620" s="202"/>
      <c r="BT620" s="202"/>
      <c r="BU620" s="202"/>
      <c r="BV620" s="202"/>
      <c r="BW620" s="202"/>
      <c r="BX620" s="202"/>
      <c r="BY620" s="202"/>
      <c r="BZ620" s="202"/>
      <c r="CA620" s="202"/>
      <c r="CB620" s="202"/>
      <c r="CC620" s="202"/>
      <c r="CD620" s="202"/>
      <c r="CE620" s="202"/>
      <c r="CF620" s="202"/>
      <c r="CG620" s="202"/>
      <c r="CH620" s="202"/>
      <c r="CI620" s="202"/>
      <c r="CJ620" s="202"/>
      <c r="CK620" s="202"/>
      <c r="CL620" s="202"/>
      <c r="CM620" s="202"/>
      <c r="CN620" s="202"/>
      <c r="CO620" s="202"/>
      <c r="CP620" s="202"/>
      <c r="CQ620" s="202"/>
      <c r="CR620" s="202"/>
      <c r="CS620" s="202"/>
      <c r="CT620" s="202"/>
      <c r="CU620" s="202"/>
      <c r="CV620" s="202"/>
      <c r="CW620" s="202"/>
      <c r="CX620" s="202"/>
      <c r="CY620" s="202"/>
      <c r="CZ620" s="202"/>
      <c r="DA620" s="202"/>
      <c r="DB620" s="202"/>
      <c r="DC620" s="202"/>
      <c r="DD620" s="202"/>
      <c r="DE620" s="202"/>
      <c r="DF620" s="202"/>
      <c r="DG620" s="202"/>
      <c r="DH620" s="202"/>
      <c r="DI620" s="202"/>
      <c r="DJ620" s="202"/>
      <c r="DK620" s="202"/>
      <c r="DL620" s="202"/>
      <c r="DM620" s="202"/>
      <c r="DN620" s="202"/>
      <c r="DO620" s="202"/>
      <c r="DP620" s="202"/>
      <c r="DQ620" s="202"/>
      <c r="DR620" s="202"/>
      <c r="DS620" s="202"/>
      <c r="DT620" s="202"/>
      <c r="DU620" s="202"/>
      <c r="DV620" s="202"/>
      <c r="DW620" s="202"/>
      <c r="DX620" s="202"/>
      <c r="DY620" s="202"/>
      <c r="DZ620" s="202"/>
      <c r="EA620" s="202"/>
      <c r="EB620" s="202"/>
      <c r="EC620" s="202"/>
      <c r="ED620" s="202"/>
      <c r="EE620" s="202"/>
      <c r="EF620" s="202"/>
      <c r="EG620" s="202"/>
      <c r="EH620" s="202"/>
      <c r="EI620" s="202"/>
      <c r="EJ620" s="202"/>
      <c r="EK620" s="202"/>
      <c r="EL620" s="202"/>
      <c r="EM620" s="202"/>
      <c r="EN620" s="202"/>
      <c r="EO620" s="202"/>
      <c r="EP620" s="202"/>
      <c r="EQ620" s="202"/>
      <c r="ER620" s="202"/>
      <c r="ES620" s="202"/>
      <c r="ET620" s="202"/>
      <c r="EU620" s="202"/>
      <c r="EV620" s="202"/>
      <c r="EW620" s="202"/>
      <c r="EX620" s="202"/>
      <c r="EY620" s="202"/>
      <c r="EZ620" s="202"/>
      <c r="FA620" s="202"/>
      <c r="FB620" s="202"/>
      <c r="FC620" s="202"/>
      <c r="FD620" s="202"/>
      <c r="FE620" s="202"/>
      <c r="FF620" s="202"/>
      <c r="FG620" s="202"/>
      <c r="FH620" s="202"/>
      <c r="FI620" s="202"/>
      <c r="FJ620" s="202"/>
      <c r="FK620" s="202"/>
      <c r="FL620" s="202"/>
      <c r="FM620" s="202"/>
      <c r="FN620" s="202"/>
      <c r="FO620" s="202"/>
      <c r="FP620" s="202"/>
      <c r="FQ620" s="202"/>
      <c r="FR620" s="202"/>
      <c r="FS620" s="202"/>
      <c r="FT620" s="202"/>
      <c r="FU620" s="202"/>
      <c r="FV620" s="202"/>
      <c r="FW620" s="202"/>
      <c r="FX620" s="202"/>
      <c r="FY620" s="202"/>
      <c r="FZ620" s="202"/>
      <c r="GA620" s="202"/>
      <c r="GB620" s="202"/>
      <c r="GC620" s="202"/>
      <c r="GD620" s="202"/>
      <c r="GE620" s="202"/>
      <c r="GF620" s="202"/>
      <c r="GG620" s="202"/>
      <c r="GH620" s="202"/>
      <c r="GI620" s="202"/>
      <c r="GJ620" s="202"/>
      <c r="GK620" s="202"/>
      <c r="GL620" s="202"/>
      <c r="GM620" s="202"/>
      <c r="GN620" s="202"/>
      <c r="GO620" s="202"/>
      <c r="GP620" s="202"/>
      <c r="GQ620" s="202"/>
      <c r="GR620" s="202"/>
      <c r="GS620" s="202"/>
      <c r="GT620" s="202"/>
      <c r="GU620" s="202"/>
      <c r="GV620" s="202"/>
      <c r="GW620" s="202"/>
      <c r="GX620" s="202"/>
      <c r="GY620" s="202"/>
      <c r="GZ620" s="202"/>
      <c r="HA620" s="202"/>
      <c r="HB620" s="202"/>
      <c r="HC620" s="202"/>
      <c r="HD620" s="202"/>
      <c r="HE620" s="202"/>
      <c r="HF620" s="202"/>
      <c r="HG620" s="202"/>
      <c r="HH620" s="202"/>
      <c r="HI620" s="202"/>
      <c r="HJ620" s="202"/>
      <c r="HK620" s="202"/>
      <c r="HL620" s="202"/>
      <c r="HM620" s="202"/>
      <c r="HN620" s="202"/>
      <c r="HO620" s="202"/>
      <c r="HP620" s="202"/>
      <c r="HQ620" s="202"/>
      <c r="HR620" s="202"/>
      <c r="HS620" s="202"/>
      <c r="HT620" s="202"/>
      <c r="HU620" s="202"/>
      <c r="HV620" s="202"/>
      <c r="HW620" s="202"/>
      <c r="HX620" s="202"/>
      <c r="HY620" s="202"/>
      <c r="HZ620" s="202"/>
      <c r="IA620" s="202"/>
      <c r="IB620" s="202"/>
      <c r="IC620" s="202"/>
      <c r="ID620" s="202"/>
      <c r="IE620" s="202"/>
      <c r="IF620" s="202"/>
      <c r="IG620" s="202"/>
      <c r="IH620" s="202"/>
      <c r="II620" s="202"/>
      <c r="IJ620" s="202"/>
      <c r="IK620" s="202"/>
      <c r="IL620" s="202"/>
      <c r="IM620" s="202"/>
      <c r="IN620" s="202"/>
      <c r="IO620" s="202"/>
      <c r="IP620" s="202"/>
      <c r="IQ620" s="202"/>
      <c r="IR620" s="202"/>
      <c r="IS620" s="202"/>
      <c r="IT620" s="202"/>
      <c r="IU620" s="202"/>
      <c r="IV620" s="202"/>
      <c r="IW620" s="202"/>
      <c r="IX620" s="202"/>
      <c r="IY620" s="202"/>
      <c r="IZ620" s="202"/>
      <c r="JA620" s="202"/>
      <c r="JB620" s="202"/>
      <c r="JC620" s="202"/>
      <c r="JD620" s="202"/>
      <c r="JE620" s="202"/>
      <c r="JF620" s="202"/>
      <c r="JG620" s="202"/>
      <c r="JH620" s="202"/>
      <c r="JI620" s="202"/>
      <c r="JJ620" s="202"/>
      <c r="JK620" s="202"/>
      <c r="JL620" s="202"/>
      <c r="JM620" s="202"/>
      <c r="JN620" s="202"/>
      <c r="JO620" s="202"/>
      <c r="JP620" s="202"/>
      <c r="JQ620" s="202"/>
      <c r="JR620" s="202"/>
      <c r="JS620" s="202"/>
      <c r="JT620" s="202"/>
      <c r="JU620" s="202"/>
      <c r="JV620" s="202"/>
      <c r="JW620" s="202"/>
      <c r="JX620" s="202"/>
      <c r="JY620" s="202"/>
      <c r="JZ620" s="202"/>
      <c r="KA620" s="202"/>
      <c r="KB620" s="202"/>
      <c r="KC620" s="202"/>
      <c r="KD620" s="202"/>
      <c r="KE620" s="202"/>
      <c r="KF620" s="202"/>
      <c r="KG620" s="202"/>
      <c r="KH620" s="202"/>
      <c r="KI620" s="202"/>
      <c r="KJ620" s="202"/>
      <c r="KK620" s="202"/>
      <c r="KL620" s="202"/>
      <c r="KM620" s="202"/>
      <c r="KN620" s="202"/>
      <c r="KO620" s="202"/>
      <c r="KP620" s="202"/>
      <c r="KQ620" s="202"/>
      <c r="KR620" s="202"/>
      <c r="KS620" s="202"/>
      <c r="KT620" s="202"/>
      <c r="KU620" s="202"/>
      <c r="KV620" s="202"/>
      <c r="KW620" s="202"/>
      <c r="KX620" s="202"/>
      <c r="KY620" s="202"/>
      <c r="KZ620" s="202"/>
      <c r="LA620" s="202"/>
      <c r="LB620" s="202"/>
      <c r="LC620" s="202"/>
      <c r="LD620" s="202"/>
      <c r="LE620" s="202"/>
      <c r="LF620" s="202"/>
      <c r="LG620" s="202"/>
      <c r="LH620" s="202"/>
      <c r="LI620" s="202"/>
      <c r="LJ620" s="202"/>
      <c r="LK620" s="202"/>
      <c r="LL620" s="202"/>
      <c r="LM620" s="202"/>
      <c r="LN620" s="202"/>
      <c r="LO620" s="202"/>
      <c r="LP620" s="202"/>
      <c r="LQ620" s="202"/>
      <c r="LR620" s="202"/>
      <c r="LS620" s="202"/>
      <c r="LT620" s="202"/>
      <c r="LU620" s="202"/>
      <c r="LV620" s="202"/>
      <c r="LW620" s="202"/>
      <c r="LX620" s="202"/>
      <c r="LY620" s="202"/>
      <c r="LZ620" s="202"/>
      <c r="MA620" s="202"/>
      <c r="MB620" s="202"/>
      <c r="MC620" s="202"/>
      <c r="MD620" s="202"/>
      <c r="ME620" s="202"/>
      <c r="MF620" s="202"/>
      <c r="MG620" s="202"/>
      <c r="MH620" s="202"/>
      <c r="MI620" s="202"/>
      <c r="MJ620" s="202"/>
      <c r="MK620" s="202"/>
      <c r="ML620" s="202"/>
      <c r="MM620" s="202"/>
      <c r="MN620" s="202"/>
      <c r="MO620" s="202"/>
      <c r="MP620" s="202"/>
      <c r="MQ620" s="202"/>
      <c r="MR620" s="202"/>
      <c r="MS620" s="202"/>
      <c r="MT620" s="202"/>
      <c r="MU620" s="202"/>
      <c r="MV620" s="202"/>
      <c r="MW620" s="202"/>
      <c r="MX620" s="202"/>
      <c r="MY620" s="202"/>
      <c r="MZ620" s="202"/>
      <c r="NA620" s="202"/>
      <c r="NB620" s="202"/>
      <c r="NC620" s="202"/>
      <c r="ND620" s="202"/>
      <c r="NE620" s="202"/>
      <c r="NF620" s="202"/>
      <c r="NG620" s="202"/>
      <c r="NH620" s="202"/>
      <c r="NI620" s="202"/>
      <c r="NJ620" s="202"/>
      <c r="NK620" s="202"/>
      <c r="NL620" s="202"/>
      <c r="NM620" s="202"/>
      <c r="NN620" s="202"/>
      <c r="NO620" s="202"/>
      <c r="NP620" s="202"/>
      <c r="NQ620" s="202"/>
      <c r="NR620" s="202"/>
      <c r="NS620" s="202"/>
      <c r="NT620" s="202"/>
      <c r="NU620" s="202"/>
      <c r="NV620" s="202"/>
      <c r="NW620" s="202"/>
      <c r="NX620" s="202"/>
      <c r="NY620" s="202"/>
      <c r="NZ620" s="202"/>
      <c r="OA620" s="202"/>
      <c r="OB620" s="202"/>
      <c r="OC620" s="202"/>
      <c r="OD620" s="202"/>
      <c r="OE620" s="202"/>
      <c r="OF620" s="202"/>
      <c r="OG620" s="202"/>
      <c r="OH620" s="202"/>
      <c r="OI620" s="202"/>
      <c r="OJ620" s="202"/>
      <c r="OK620" s="202"/>
      <c r="OL620" s="202"/>
      <c r="OM620" s="202"/>
      <c r="ON620" s="202"/>
      <c r="OO620" s="202"/>
      <c r="OP620" s="202"/>
      <c r="OQ620" s="202"/>
      <c r="OR620" s="202"/>
      <c r="OS620" s="202"/>
      <c r="OT620" s="202"/>
      <c r="OU620" s="202"/>
      <c r="OV620" s="202"/>
      <c r="OW620" s="202"/>
      <c r="OX620" s="202"/>
      <c r="OY620" s="202"/>
      <c r="OZ620" s="202"/>
      <c r="PA620" s="202"/>
      <c r="PB620" s="202"/>
      <c r="PC620" s="202"/>
      <c r="PD620" s="202"/>
      <c r="PE620" s="202"/>
      <c r="PF620" s="202"/>
      <c r="PG620" s="202"/>
      <c r="PH620" s="202"/>
      <c r="PI620" s="202"/>
      <c r="PJ620" s="202"/>
      <c r="PK620" s="202"/>
      <c r="PL620" s="202"/>
      <c r="PM620" s="202"/>
      <c r="PN620" s="202"/>
      <c r="PO620" s="202"/>
      <c r="PP620" s="202"/>
      <c r="PQ620" s="202"/>
      <c r="PR620" s="202"/>
      <c r="PS620" s="202"/>
      <c r="PT620" s="202"/>
      <c r="PU620" s="202"/>
      <c r="PV620" s="202"/>
      <c r="PW620" s="202"/>
      <c r="PX620" s="202"/>
      <c r="PY620" s="202"/>
      <c r="PZ620" s="202"/>
      <c r="QA620" s="202"/>
      <c r="QB620" s="202"/>
      <c r="QC620" s="202"/>
      <c r="QD620" s="202"/>
      <c r="QE620" s="202"/>
      <c r="QF620" s="202"/>
      <c r="QG620" s="202"/>
      <c r="QH620" s="202"/>
      <c r="QI620" s="202"/>
      <c r="QJ620" s="202"/>
      <c r="QK620" s="202"/>
      <c r="QL620" s="202"/>
      <c r="QM620" s="202"/>
      <c r="QN620" s="202"/>
      <c r="QO620" s="202"/>
      <c r="QP620" s="202"/>
      <c r="QQ620" s="202"/>
      <c r="QR620" s="202"/>
      <c r="QS620" s="202"/>
      <c r="QT620" s="202"/>
      <c r="QU620" s="202"/>
      <c r="QV620" s="202"/>
      <c r="QW620" s="202"/>
      <c r="QX620" s="202"/>
      <c r="QY620" s="202"/>
      <c r="QZ620" s="202"/>
      <c r="RA620" s="202"/>
      <c r="RB620" s="202"/>
      <c r="RC620" s="202"/>
      <c r="RD620" s="202"/>
      <c r="RE620" s="202"/>
      <c r="RF620" s="202"/>
      <c r="RG620" s="202"/>
      <c r="RH620" s="202"/>
      <c r="RI620" s="202"/>
      <c r="RJ620" s="202"/>
      <c r="RK620" s="202"/>
      <c r="RL620" s="202"/>
      <c r="RM620" s="202"/>
      <c r="RN620" s="202"/>
      <c r="RO620" s="202"/>
      <c r="RP620" s="202"/>
      <c r="RQ620" s="202"/>
      <c r="RR620" s="202"/>
      <c r="RS620" s="202"/>
      <c r="RT620" s="202"/>
      <c r="RU620" s="202"/>
      <c r="RV620" s="202"/>
      <c r="RW620" s="202"/>
      <c r="RX620" s="202"/>
      <c r="RY620" s="202"/>
      <c r="RZ620" s="202"/>
      <c r="SA620" s="202"/>
      <c r="SB620" s="202"/>
      <c r="SC620" s="202"/>
      <c r="SD620" s="202"/>
      <c r="SE620" s="202"/>
      <c r="SF620" s="202"/>
      <c r="SG620" s="202"/>
      <c r="SH620" s="202"/>
      <c r="SI620" s="202"/>
      <c r="SJ620" s="202"/>
      <c r="SK620" s="202"/>
      <c r="SL620" s="202"/>
      <c r="SM620" s="202"/>
      <c r="SN620" s="202"/>
      <c r="SO620" s="202"/>
      <c r="SP620" s="202"/>
      <c r="SQ620" s="202"/>
      <c r="SR620" s="202"/>
      <c r="SS620" s="202"/>
      <c r="ST620" s="202"/>
      <c r="SU620" s="202"/>
      <c r="SV620" s="202"/>
      <c r="SW620" s="202"/>
      <c r="SX620" s="202"/>
      <c r="SY620" s="202"/>
      <c r="SZ620" s="202"/>
      <c r="TA620" s="202"/>
      <c r="TB620" s="202"/>
      <c r="TC620" s="202"/>
      <c r="TD620" s="202"/>
      <c r="TE620" s="202"/>
      <c r="TF620" s="202"/>
      <c r="TG620" s="202"/>
      <c r="TH620" s="202"/>
      <c r="TI620" s="202"/>
      <c r="TJ620" s="202"/>
      <c r="TK620" s="202"/>
      <c r="TL620" s="202"/>
      <c r="TM620" s="202"/>
      <c r="TN620" s="202"/>
      <c r="TO620" s="202"/>
      <c r="TP620" s="202"/>
      <c r="TQ620" s="202"/>
      <c r="TR620" s="202"/>
      <c r="TS620" s="202"/>
      <c r="TT620" s="202"/>
      <c r="TU620" s="202"/>
      <c r="TV620" s="202"/>
      <c r="TW620" s="202"/>
      <c r="TX620" s="202"/>
      <c r="TY620" s="202"/>
      <c r="TZ620" s="202"/>
      <c r="UA620" s="202"/>
      <c r="UB620" s="202"/>
      <c r="UC620" s="202"/>
      <c r="UD620" s="202"/>
      <c r="UE620" s="202"/>
      <c r="UF620" s="202"/>
      <c r="UG620" s="202"/>
      <c r="UH620" s="202"/>
      <c r="UI620" s="202"/>
      <c r="UJ620" s="202"/>
      <c r="UK620" s="202"/>
      <c r="UL620" s="202"/>
      <c r="UM620" s="202"/>
      <c r="UN620" s="202"/>
      <c r="UO620" s="202"/>
      <c r="UP620" s="202"/>
      <c r="UQ620" s="202"/>
      <c r="UR620" s="202"/>
      <c r="US620" s="202"/>
      <c r="UT620" s="202"/>
      <c r="UU620" s="202"/>
      <c r="UV620" s="202"/>
      <c r="UW620" s="202"/>
      <c r="UX620" s="202"/>
      <c r="UY620" s="202"/>
      <c r="UZ620" s="202"/>
      <c r="VA620" s="202"/>
      <c r="VB620" s="202"/>
      <c r="VC620" s="202"/>
      <c r="VD620" s="202"/>
      <c r="VE620" s="202"/>
      <c r="VF620" s="202"/>
      <c r="VG620" s="202"/>
      <c r="VH620" s="202"/>
      <c r="VI620" s="202"/>
      <c r="VJ620" s="202"/>
      <c r="VK620" s="202"/>
      <c r="VL620" s="202"/>
      <c r="VM620" s="202"/>
      <c r="VN620" s="202"/>
      <c r="VO620" s="202"/>
      <c r="VP620" s="202"/>
      <c r="VQ620" s="202"/>
      <c r="VR620" s="202"/>
      <c r="VS620" s="202"/>
      <c r="VT620" s="202"/>
      <c r="VU620" s="202"/>
      <c r="VV620" s="202"/>
      <c r="VW620" s="202"/>
      <c r="VX620" s="202"/>
      <c r="VY620" s="202"/>
      <c r="VZ620" s="202"/>
      <c r="WA620" s="202"/>
      <c r="WB620" s="202"/>
      <c r="WC620" s="202"/>
      <c r="WD620" s="202"/>
      <c r="WE620" s="202"/>
      <c r="WF620" s="202"/>
      <c r="WG620" s="202"/>
      <c r="WH620" s="202"/>
      <c r="WI620" s="202"/>
      <c r="WJ620" s="202"/>
      <c r="WK620" s="202"/>
      <c r="WL620" s="202"/>
      <c r="WM620" s="202"/>
      <c r="WN620" s="202"/>
      <c r="WO620" s="202"/>
      <c r="WP620" s="202"/>
      <c r="WQ620" s="202"/>
      <c r="WR620" s="202"/>
      <c r="WS620" s="202"/>
      <c r="WT620" s="202"/>
      <c r="WU620" s="202"/>
      <c r="WV620" s="202"/>
      <c r="WW620" s="202"/>
      <c r="WX620" s="202"/>
      <c r="WY620" s="202"/>
      <c r="WZ620" s="202"/>
      <c r="XA620" s="202"/>
      <c r="XB620" s="202"/>
      <c r="XC620" s="202"/>
      <c r="XD620" s="202"/>
      <c r="XE620" s="202"/>
      <c r="XF620" s="202"/>
      <c r="XG620" s="202"/>
      <c r="XH620" s="202"/>
      <c r="XI620" s="202"/>
      <c r="XJ620" s="202"/>
      <c r="XK620" s="202"/>
      <c r="XL620" s="202"/>
      <c r="XM620" s="202"/>
      <c r="XN620" s="202"/>
      <c r="XO620" s="202"/>
      <c r="XP620" s="202"/>
      <c r="XQ620" s="202"/>
      <c r="XR620" s="202"/>
      <c r="XS620" s="202"/>
      <c r="XT620" s="202"/>
      <c r="XU620" s="202"/>
      <c r="XV620" s="202"/>
      <c r="XW620" s="202"/>
      <c r="XX620" s="202"/>
      <c r="XY620" s="202"/>
      <c r="XZ620" s="202"/>
      <c r="YA620" s="202"/>
      <c r="YB620" s="202"/>
      <c r="YC620" s="202"/>
      <c r="YD620" s="202"/>
      <c r="YE620" s="202"/>
      <c r="YF620" s="202"/>
      <c r="YG620" s="202"/>
      <c r="YH620" s="202"/>
      <c r="YI620" s="202"/>
      <c r="YJ620" s="202"/>
      <c r="YK620" s="202"/>
      <c r="YL620" s="202"/>
      <c r="YM620" s="202"/>
      <c r="YN620" s="202"/>
      <c r="YO620" s="202"/>
      <c r="YP620" s="202"/>
      <c r="YQ620" s="202"/>
      <c r="YR620" s="202"/>
      <c r="YS620" s="202"/>
      <c r="YT620" s="202"/>
      <c r="YU620" s="202"/>
      <c r="YV620" s="202"/>
      <c r="YW620" s="202"/>
      <c r="YX620" s="202"/>
      <c r="YY620" s="202"/>
      <c r="YZ620" s="202"/>
      <c r="ZA620" s="202"/>
      <c r="ZB620" s="202"/>
      <c r="ZC620" s="202"/>
      <c r="ZD620" s="202"/>
      <c r="ZE620" s="202"/>
      <c r="ZF620" s="202"/>
      <c r="ZG620" s="202"/>
      <c r="ZH620" s="202"/>
      <c r="ZI620" s="202"/>
      <c r="ZJ620" s="202"/>
      <c r="ZK620" s="202"/>
      <c r="ZL620" s="202"/>
      <c r="ZM620" s="202"/>
      <c r="ZN620" s="202"/>
      <c r="ZO620" s="202"/>
      <c r="ZP620" s="202"/>
      <c r="ZQ620" s="202"/>
      <c r="ZR620" s="202"/>
      <c r="ZS620" s="202"/>
      <c r="ZT620" s="202"/>
      <c r="ZU620" s="202"/>
      <c r="ZV620" s="202"/>
      <c r="ZW620" s="202"/>
      <c r="ZX620" s="202"/>
      <c r="ZY620" s="202"/>
      <c r="ZZ620" s="202"/>
      <c r="AAA620" s="202"/>
      <c r="AAB620" s="202"/>
      <c r="AAC620" s="202"/>
      <c r="AAD620" s="202"/>
      <c r="AAE620" s="202"/>
      <c r="AAF620" s="202"/>
      <c r="AAG620" s="202"/>
      <c r="AAH620" s="202"/>
      <c r="AAI620" s="202"/>
      <c r="AAJ620" s="202"/>
      <c r="AAK620" s="202"/>
      <c r="AAL620" s="202"/>
      <c r="AAM620" s="202"/>
      <c r="AAN620" s="202"/>
      <c r="AAO620" s="202"/>
      <c r="AAP620" s="202"/>
      <c r="AAQ620" s="202"/>
      <c r="AAR620" s="202"/>
      <c r="AAS620" s="202"/>
      <c r="AAT620" s="202"/>
      <c r="AAU620" s="202"/>
      <c r="AAV620" s="202"/>
      <c r="AAW620" s="202"/>
      <c r="AAX620" s="202"/>
      <c r="AAY620" s="202"/>
      <c r="AAZ620" s="202"/>
      <c r="ABA620" s="202"/>
      <c r="ABB620" s="202"/>
      <c r="ABC620" s="202"/>
      <c r="ABD620" s="202"/>
      <c r="ABE620" s="202"/>
      <c r="ABF620" s="202"/>
      <c r="ABG620" s="202"/>
      <c r="ABH620" s="202"/>
      <c r="ABI620" s="202"/>
      <c r="ABJ620" s="202"/>
      <c r="ABK620" s="202"/>
      <c r="ABL620" s="202"/>
      <c r="ABM620" s="202"/>
      <c r="ABN620" s="202"/>
      <c r="ABO620" s="202"/>
      <c r="ABP620" s="202"/>
      <c r="ABQ620" s="202"/>
      <c r="ABR620" s="202"/>
      <c r="ABS620" s="202"/>
      <c r="ABT620" s="202"/>
      <c r="ABU620" s="202"/>
      <c r="ABV620" s="202"/>
      <c r="ABW620" s="202"/>
      <c r="ABX620" s="202"/>
      <c r="ABY620" s="202"/>
      <c r="ABZ620" s="202"/>
      <c r="ACA620" s="202"/>
      <c r="ACB620" s="202"/>
      <c r="ACC620" s="202"/>
      <c r="ACD620" s="202"/>
      <c r="ACE620" s="202"/>
      <c r="ACF620" s="202"/>
      <c r="ACG620" s="202"/>
      <c r="ACH620" s="202"/>
      <c r="ACI620" s="202"/>
      <c r="ACJ620" s="202"/>
      <c r="ACK620" s="202"/>
      <c r="ACL620" s="202"/>
      <c r="ACM620" s="202"/>
      <c r="ACN620" s="202"/>
      <c r="ACO620" s="202"/>
      <c r="ACP620" s="202"/>
      <c r="ACQ620" s="202"/>
      <c r="ACR620" s="202"/>
      <c r="ACS620" s="202"/>
      <c r="ACT620" s="202"/>
      <c r="ACU620" s="202"/>
      <c r="ACV620" s="202"/>
      <c r="ACW620" s="202"/>
      <c r="ACX620" s="202"/>
      <c r="ACY620" s="202"/>
      <c r="ACZ620" s="202"/>
      <c r="ADA620" s="202"/>
      <c r="ADB620" s="202"/>
      <c r="ADC620" s="202"/>
      <c r="ADD620" s="202"/>
      <c r="ADE620" s="202"/>
      <c r="ADF620" s="202"/>
      <c r="ADG620" s="202"/>
      <c r="ADH620" s="202"/>
      <c r="ADI620" s="202"/>
      <c r="ADJ620" s="202"/>
      <c r="ADK620" s="202"/>
      <c r="ADL620" s="202"/>
      <c r="ADM620" s="202"/>
      <c r="ADN620" s="202"/>
      <c r="ADO620" s="202"/>
      <c r="ADP620" s="202"/>
      <c r="ADQ620" s="202"/>
      <c r="ADR620" s="202"/>
      <c r="ADS620" s="202"/>
      <c r="ADT620" s="202"/>
      <c r="ADU620" s="202"/>
      <c r="ADV620" s="202"/>
      <c r="ADW620" s="202"/>
      <c r="ADX620" s="202"/>
      <c r="ADY620" s="202"/>
      <c r="ADZ620" s="202"/>
      <c r="AEA620" s="202"/>
      <c r="AEB620" s="202"/>
      <c r="AEC620" s="202"/>
      <c r="AED620" s="202"/>
      <c r="AEE620" s="202"/>
      <c r="AEF620" s="202"/>
      <c r="AEG620" s="202"/>
      <c r="AEH620" s="202"/>
      <c r="AEI620" s="202"/>
      <c r="AEJ620" s="202"/>
      <c r="AEK620" s="202"/>
      <c r="AEL620" s="202"/>
      <c r="AEM620" s="202"/>
      <c r="AEN620" s="202"/>
      <c r="AEO620" s="202"/>
      <c r="AEP620" s="202"/>
      <c r="AEQ620" s="202"/>
      <c r="AER620" s="202"/>
      <c r="AES620" s="202"/>
      <c r="AET620" s="202"/>
      <c r="AEU620" s="202"/>
      <c r="AEV620" s="202"/>
      <c r="AEW620" s="202"/>
      <c r="AEX620" s="202"/>
      <c r="AEY620" s="202"/>
      <c r="AEZ620" s="202"/>
      <c r="AFA620" s="202"/>
      <c r="AFB620" s="202"/>
      <c r="AFC620" s="202"/>
      <c r="AFD620" s="202"/>
      <c r="AFE620" s="202"/>
      <c r="AFF620" s="202"/>
      <c r="AFG620" s="202"/>
      <c r="AFH620" s="202"/>
      <c r="AFI620" s="202"/>
      <c r="AFJ620" s="202"/>
      <c r="AFK620" s="202"/>
      <c r="AFL620" s="202"/>
      <c r="AFM620" s="202"/>
      <c r="AFN620" s="202"/>
      <c r="AFO620" s="202"/>
      <c r="AFP620" s="202"/>
      <c r="AFQ620" s="202"/>
      <c r="AFR620" s="202"/>
      <c r="AFS620" s="202"/>
      <c r="AFT620" s="202"/>
      <c r="AFU620" s="202"/>
      <c r="AFV620" s="202"/>
      <c r="AFW620" s="202"/>
      <c r="AFX620" s="202"/>
      <c r="AFY620" s="202"/>
      <c r="AFZ620" s="202"/>
      <c r="AGA620" s="202"/>
      <c r="AGB620" s="202"/>
      <c r="AGC620" s="202"/>
      <c r="AGD620" s="202"/>
      <c r="AGE620" s="202"/>
      <c r="AGF620" s="202"/>
      <c r="AGG620" s="202"/>
      <c r="AGH620" s="202"/>
      <c r="AGI620" s="202"/>
      <c r="AGJ620" s="202"/>
      <c r="AGK620" s="202"/>
      <c r="AGL620" s="202"/>
      <c r="AGM620" s="202"/>
      <c r="AGN620" s="202"/>
      <c r="AGO620" s="202"/>
      <c r="AGP620" s="202"/>
    </row>
    <row r="621" spans="1:874" s="201" customFormat="1" ht="33" hidden="1" customHeight="1">
      <c r="A621" s="121"/>
      <c r="B621" s="119">
        <v>43546</v>
      </c>
      <c r="C621" s="269">
        <v>314528</v>
      </c>
      <c r="D621" s="269">
        <v>1604</v>
      </c>
      <c r="E621" s="121" t="s">
        <v>243</v>
      </c>
      <c r="F621" s="269" t="s">
        <v>337</v>
      </c>
      <c r="G621" s="146">
        <v>43612</v>
      </c>
      <c r="H621" s="121"/>
      <c r="I621" s="121" t="s">
        <v>26</v>
      </c>
      <c r="J621" s="269">
        <v>413</v>
      </c>
      <c r="K621" s="255">
        <v>1.3</v>
      </c>
      <c r="L621" s="255">
        <f t="shared" si="211"/>
        <v>536.9</v>
      </c>
      <c r="M621" s="255">
        <v>1.1299999999999999</v>
      </c>
      <c r="N621" s="133">
        <f t="shared" si="212"/>
        <v>466.68999999999994</v>
      </c>
      <c r="O621" s="134">
        <f t="shared" si="213"/>
        <v>0.17000000000000015</v>
      </c>
      <c r="P621" s="135">
        <f t="shared" si="214"/>
        <v>70.210000000000065</v>
      </c>
      <c r="Q621" s="135"/>
      <c r="R621" s="133" t="s">
        <v>27</v>
      </c>
      <c r="S621" s="133">
        <f t="shared" si="216"/>
        <v>0.05</v>
      </c>
      <c r="T621" s="121">
        <f t="shared" si="215"/>
        <v>20.650000000000002</v>
      </c>
      <c r="U621" s="121"/>
      <c r="V621" s="290"/>
      <c r="W621" s="290"/>
      <c r="X621" s="290"/>
      <c r="Y621" s="290"/>
      <c r="Z621" s="290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2"/>
      <c r="AT621" s="202"/>
      <c r="AU621" s="202"/>
      <c r="AV621" s="202"/>
      <c r="AW621" s="202"/>
      <c r="AX621" s="202"/>
      <c r="AY621" s="202"/>
      <c r="AZ621" s="202"/>
      <c r="BA621" s="202"/>
      <c r="BB621" s="202"/>
      <c r="BC621" s="202"/>
      <c r="BD621" s="202"/>
      <c r="BE621" s="202"/>
      <c r="BF621" s="202"/>
      <c r="BG621" s="202"/>
      <c r="BH621" s="202"/>
      <c r="BI621" s="202"/>
      <c r="BJ621" s="202"/>
      <c r="BK621" s="202"/>
      <c r="BL621" s="202"/>
      <c r="BM621" s="202"/>
      <c r="BN621" s="202"/>
      <c r="BO621" s="202"/>
      <c r="BP621" s="202"/>
      <c r="BQ621" s="202"/>
      <c r="BR621" s="202"/>
      <c r="BS621" s="202"/>
      <c r="BT621" s="202"/>
      <c r="BU621" s="202"/>
      <c r="BV621" s="202"/>
      <c r="BW621" s="202"/>
      <c r="BX621" s="202"/>
      <c r="BY621" s="202"/>
      <c r="BZ621" s="202"/>
      <c r="CA621" s="202"/>
      <c r="CB621" s="202"/>
      <c r="CC621" s="202"/>
      <c r="CD621" s="202"/>
      <c r="CE621" s="202"/>
      <c r="CF621" s="202"/>
      <c r="CG621" s="202"/>
      <c r="CH621" s="202"/>
      <c r="CI621" s="202"/>
      <c r="CJ621" s="202"/>
      <c r="CK621" s="202"/>
      <c r="CL621" s="202"/>
      <c r="CM621" s="202"/>
      <c r="CN621" s="202"/>
      <c r="CO621" s="202"/>
      <c r="CP621" s="202"/>
      <c r="CQ621" s="202"/>
      <c r="CR621" s="202"/>
      <c r="CS621" s="202"/>
      <c r="CT621" s="202"/>
      <c r="CU621" s="202"/>
      <c r="CV621" s="202"/>
      <c r="CW621" s="202"/>
      <c r="CX621" s="202"/>
      <c r="CY621" s="202"/>
      <c r="CZ621" s="202"/>
      <c r="DA621" s="202"/>
      <c r="DB621" s="202"/>
      <c r="DC621" s="202"/>
      <c r="DD621" s="202"/>
      <c r="DE621" s="202"/>
      <c r="DF621" s="202"/>
      <c r="DG621" s="202"/>
      <c r="DH621" s="202"/>
      <c r="DI621" s="202"/>
      <c r="DJ621" s="202"/>
      <c r="DK621" s="202"/>
      <c r="DL621" s="202"/>
      <c r="DM621" s="202"/>
      <c r="DN621" s="202"/>
      <c r="DO621" s="202"/>
      <c r="DP621" s="202"/>
      <c r="DQ621" s="202"/>
      <c r="DR621" s="202"/>
      <c r="DS621" s="202"/>
      <c r="DT621" s="202"/>
      <c r="DU621" s="202"/>
      <c r="DV621" s="202"/>
      <c r="DW621" s="202"/>
      <c r="DX621" s="202"/>
      <c r="DY621" s="202"/>
      <c r="DZ621" s="202"/>
      <c r="EA621" s="202"/>
      <c r="EB621" s="202"/>
      <c r="EC621" s="202"/>
      <c r="ED621" s="202"/>
      <c r="EE621" s="202"/>
      <c r="EF621" s="202"/>
      <c r="EG621" s="202"/>
      <c r="EH621" s="202"/>
      <c r="EI621" s="202"/>
      <c r="EJ621" s="202"/>
      <c r="EK621" s="202"/>
      <c r="EL621" s="202"/>
      <c r="EM621" s="202"/>
      <c r="EN621" s="202"/>
      <c r="EO621" s="202"/>
      <c r="EP621" s="202"/>
      <c r="EQ621" s="202"/>
      <c r="ER621" s="202"/>
      <c r="ES621" s="202"/>
      <c r="ET621" s="202"/>
      <c r="EU621" s="202"/>
      <c r="EV621" s="202"/>
      <c r="EW621" s="202"/>
      <c r="EX621" s="202"/>
      <c r="EY621" s="202"/>
      <c r="EZ621" s="202"/>
      <c r="FA621" s="202"/>
      <c r="FB621" s="202"/>
      <c r="FC621" s="202"/>
      <c r="FD621" s="202"/>
      <c r="FE621" s="202"/>
      <c r="FF621" s="202"/>
      <c r="FG621" s="202"/>
      <c r="FH621" s="202"/>
      <c r="FI621" s="202"/>
      <c r="FJ621" s="202"/>
      <c r="FK621" s="202"/>
      <c r="FL621" s="202"/>
      <c r="FM621" s="202"/>
      <c r="FN621" s="202"/>
      <c r="FO621" s="202"/>
      <c r="FP621" s="202"/>
      <c r="FQ621" s="202"/>
      <c r="FR621" s="202"/>
      <c r="FS621" s="202"/>
      <c r="FT621" s="202"/>
      <c r="FU621" s="202"/>
      <c r="FV621" s="202"/>
      <c r="FW621" s="202"/>
      <c r="FX621" s="202"/>
      <c r="FY621" s="202"/>
      <c r="FZ621" s="202"/>
      <c r="GA621" s="202"/>
      <c r="GB621" s="202"/>
      <c r="GC621" s="202"/>
      <c r="GD621" s="202"/>
      <c r="GE621" s="202"/>
      <c r="GF621" s="202"/>
      <c r="GG621" s="202"/>
      <c r="GH621" s="202"/>
      <c r="GI621" s="202"/>
      <c r="GJ621" s="202"/>
      <c r="GK621" s="202"/>
      <c r="GL621" s="202"/>
      <c r="GM621" s="202"/>
      <c r="GN621" s="202"/>
      <c r="GO621" s="202"/>
      <c r="GP621" s="202"/>
      <c r="GQ621" s="202"/>
      <c r="GR621" s="202"/>
      <c r="GS621" s="202"/>
      <c r="GT621" s="202"/>
      <c r="GU621" s="202"/>
      <c r="GV621" s="202"/>
      <c r="GW621" s="202"/>
      <c r="GX621" s="202"/>
      <c r="GY621" s="202"/>
      <c r="GZ621" s="202"/>
      <c r="HA621" s="202"/>
      <c r="HB621" s="202"/>
      <c r="HC621" s="202"/>
      <c r="HD621" s="202"/>
      <c r="HE621" s="202"/>
      <c r="HF621" s="202"/>
      <c r="HG621" s="202"/>
      <c r="HH621" s="202"/>
      <c r="HI621" s="202"/>
      <c r="HJ621" s="202"/>
      <c r="HK621" s="202"/>
      <c r="HL621" s="202"/>
      <c r="HM621" s="202"/>
      <c r="HN621" s="202"/>
      <c r="HO621" s="202"/>
      <c r="HP621" s="202"/>
      <c r="HQ621" s="202"/>
      <c r="HR621" s="202"/>
      <c r="HS621" s="202"/>
      <c r="HT621" s="202"/>
      <c r="HU621" s="202"/>
      <c r="HV621" s="202"/>
      <c r="HW621" s="202"/>
      <c r="HX621" s="202"/>
      <c r="HY621" s="202"/>
      <c r="HZ621" s="202"/>
      <c r="IA621" s="202"/>
      <c r="IB621" s="202"/>
      <c r="IC621" s="202"/>
      <c r="ID621" s="202"/>
      <c r="IE621" s="202"/>
      <c r="IF621" s="202"/>
      <c r="IG621" s="202"/>
      <c r="IH621" s="202"/>
      <c r="II621" s="202"/>
      <c r="IJ621" s="202"/>
      <c r="IK621" s="202"/>
      <c r="IL621" s="202"/>
      <c r="IM621" s="202"/>
      <c r="IN621" s="202"/>
      <c r="IO621" s="202"/>
      <c r="IP621" s="202"/>
      <c r="IQ621" s="202"/>
      <c r="IR621" s="202"/>
      <c r="IS621" s="202"/>
      <c r="IT621" s="202"/>
      <c r="IU621" s="202"/>
      <c r="IV621" s="202"/>
      <c r="IW621" s="202"/>
      <c r="IX621" s="202"/>
      <c r="IY621" s="202"/>
      <c r="IZ621" s="202"/>
      <c r="JA621" s="202"/>
      <c r="JB621" s="202"/>
      <c r="JC621" s="202"/>
      <c r="JD621" s="202"/>
      <c r="JE621" s="202"/>
      <c r="JF621" s="202"/>
      <c r="JG621" s="202"/>
      <c r="JH621" s="202"/>
      <c r="JI621" s="202"/>
      <c r="JJ621" s="202"/>
      <c r="JK621" s="202"/>
      <c r="JL621" s="202"/>
      <c r="JM621" s="202"/>
      <c r="JN621" s="202"/>
      <c r="JO621" s="202"/>
      <c r="JP621" s="202"/>
      <c r="JQ621" s="202"/>
      <c r="JR621" s="202"/>
      <c r="JS621" s="202"/>
      <c r="JT621" s="202"/>
      <c r="JU621" s="202"/>
      <c r="JV621" s="202"/>
      <c r="JW621" s="202"/>
      <c r="JX621" s="202"/>
      <c r="JY621" s="202"/>
      <c r="JZ621" s="202"/>
      <c r="KA621" s="202"/>
      <c r="KB621" s="202"/>
      <c r="KC621" s="202"/>
      <c r="KD621" s="202"/>
      <c r="KE621" s="202"/>
      <c r="KF621" s="202"/>
      <c r="KG621" s="202"/>
      <c r="KH621" s="202"/>
      <c r="KI621" s="202"/>
      <c r="KJ621" s="202"/>
      <c r="KK621" s="202"/>
      <c r="KL621" s="202"/>
      <c r="KM621" s="202"/>
      <c r="KN621" s="202"/>
      <c r="KO621" s="202"/>
      <c r="KP621" s="202"/>
      <c r="KQ621" s="202"/>
      <c r="KR621" s="202"/>
      <c r="KS621" s="202"/>
      <c r="KT621" s="202"/>
      <c r="KU621" s="202"/>
      <c r="KV621" s="202"/>
      <c r="KW621" s="202"/>
      <c r="KX621" s="202"/>
      <c r="KY621" s="202"/>
      <c r="KZ621" s="202"/>
      <c r="LA621" s="202"/>
      <c r="LB621" s="202"/>
      <c r="LC621" s="202"/>
      <c r="LD621" s="202"/>
      <c r="LE621" s="202"/>
      <c r="LF621" s="202"/>
      <c r="LG621" s="202"/>
      <c r="LH621" s="202"/>
      <c r="LI621" s="202"/>
      <c r="LJ621" s="202"/>
      <c r="LK621" s="202"/>
      <c r="LL621" s="202"/>
      <c r="LM621" s="202"/>
      <c r="LN621" s="202"/>
      <c r="LO621" s="202"/>
      <c r="LP621" s="202"/>
      <c r="LQ621" s="202"/>
      <c r="LR621" s="202"/>
      <c r="LS621" s="202"/>
      <c r="LT621" s="202"/>
      <c r="LU621" s="202"/>
      <c r="LV621" s="202"/>
      <c r="LW621" s="202"/>
      <c r="LX621" s="202"/>
      <c r="LY621" s="202"/>
      <c r="LZ621" s="202"/>
      <c r="MA621" s="202"/>
      <c r="MB621" s="202"/>
      <c r="MC621" s="202"/>
      <c r="MD621" s="202"/>
      <c r="ME621" s="202"/>
      <c r="MF621" s="202"/>
      <c r="MG621" s="202"/>
      <c r="MH621" s="202"/>
      <c r="MI621" s="202"/>
      <c r="MJ621" s="202"/>
      <c r="MK621" s="202"/>
      <c r="ML621" s="202"/>
      <c r="MM621" s="202"/>
      <c r="MN621" s="202"/>
      <c r="MO621" s="202"/>
      <c r="MP621" s="202"/>
      <c r="MQ621" s="202"/>
      <c r="MR621" s="202"/>
      <c r="MS621" s="202"/>
      <c r="MT621" s="202"/>
      <c r="MU621" s="202"/>
      <c r="MV621" s="202"/>
      <c r="MW621" s="202"/>
      <c r="MX621" s="202"/>
      <c r="MY621" s="202"/>
      <c r="MZ621" s="202"/>
      <c r="NA621" s="202"/>
      <c r="NB621" s="202"/>
      <c r="NC621" s="202"/>
      <c r="ND621" s="202"/>
      <c r="NE621" s="202"/>
      <c r="NF621" s="202"/>
      <c r="NG621" s="202"/>
      <c r="NH621" s="202"/>
      <c r="NI621" s="202"/>
      <c r="NJ621" s="202"/>
      <c r="NK621" s="202"/>
      <c r="NL621" s="202"/>
      <c r="NM621" s="202"/>
      <c r="NN621" s="202"/>
      <c r="NO621" s="202"/>
      <c r="NP621" s="202"/>
      <c r="NQ621" s="202"/>
      <c r="NR621" s="202"/>
      <c r="NS621" s="202"/>
      <c r="NT621" s="202"/>
      <c r="NU621" s="202"/>
      <c r="NV621" s="202"/>
      <c r="NW621" s="202"/>
      <c r="NX621" s="202"/>
      <c r="NY621" s="202"/>
      <c r="NZ621" s="202"/>
      <c r="OA621" s="202"/>
      <c r="OB621" s="202"/>
      <c r="OC621" s="202"/>
      <c r="OD621" s="202"/>
      <c r="OE621" s="202"/>
      <c r="OF621" s="202"/>
      <c r="OG621" s="202"/>
      <c r="OH621" s="202"/>
      <c r="OI621" s="202"/>
      <c r="OJ621" s="202"/>
      <c r="OK621" s="202"/>
      <c r="OL621" s="202"/>
      <c r="OM621" s="202"/>
      <c r="ON621" s="202"/>
      <c r="OO621" s="202"/>
      <c r="OP621" s="202"/>
      <c r="OQ621" s="202"/>
      <c r="OR621" s="202"/>
      <c r="OS621" s="202"/>
      <c r="OT621" s="202"/>
      <c r="OU621" s="202"/>
      <c r="OV621" s="202"/>
      <c r="OW621" s="202"/>
      <c r="OX621" s="202"/>
      <c r="OY621" s="202"/>
      <c r="OZ621" s="202"/>
      <c r="PA621" s="202"/>
      <c r="PB621" s="202"/>
      <c r="PC621" s="202"/>
      <c r="PD621" s="202"/>
      <c r="PE621" s="202"/>
      <c r="PF621" s="202"/>
      <c r="PG621" s="202"/>
      <c r="PH621" s="202"/>
      <c r="PI621" s="202"/>
      <c r="PJ621" s="202"/>
      <c r="PK621" s="202"/>
      <c r="PL621" s="202"/>
      <c r="PM621" s="202"/>
      <c r="PN621" s="202"/>
      <c r="PO621" s="202"/>
      <c r="PP621" s="202"/>
      <c r="PQ621" s="202"/>
      <c r="PR621" s="202"/>
      <c r="PS621" s="202"/>
      <c r="PT621" s="202"/>
      <c r="PU621" s="202"/>
      <c r="PV621" s="202"/>
      <c r="PW621" s="202"/>
      <c r="PX621" s="202"/>
      <c r="PY621" s="202"/>
      <c r="PZ621" s="202"/>
      <c r="QA621" s="202"/>
      <c r="QB621" s="202"/>
      <c r="QC621" s="202"/>
      <c r="QD621" s="202"/>
      <c r="QE621" s="202"/>
      <c r="QF621" s="202"/>
      <c r="QG621" s="202"/>
      <c r="QH621" s="202"/>
      <c r="QI621" s="202"/>
      <c r="QJ621" s="202"/>
      <c r="QK621" s="202"/>
      <c r="QL621" s="202"/>
      <c r="QM621" s="202"/>
      <c r="QN621" s="202"/>
      <c r="QO621" s="202"/>
      <c r="QP621" s="202"/>
      <c r="QQ621" s="202"/>
      <c r="QR621" s="202"/>
      <c r="QS621" s="202"/>
      <c r="QT621" s="202"/>
      <c r="QU621" s="202"/>
      <c r="QV621" s="202"/>
      <c r="QW621" s="202"/>
      <c r="QX621" s="202"/>
      <c r="QY621" s="202"/>
      <c r="QZ621" s="202"/>
      <c r="RA621" s="202"/>
      <c r="RB621" s="202"/>
      <c r="RC621" s="202"/>
      <c r="RD621" s="202"/>
      <c r="RE621" s="202"/>
      <c r="RF621" s="202"/>
      <c r="RG621" s="202"/>
      <c r="RH621" s="202"/>
      <c r="RI621" s="202"/>
      <c r="RJ621" s="202"/>
      <c r="RK621" s="202"/>
      <c r="RL621" s="202"/>
      <c r="RM621" s="202"/>
      <c r="RN621" s="202"/>
      <c r="RO621" s="202"/>
      <c r="RP621" s="202"/>
      <c r="RQ621" s="202"/>
      <c r="RR621" s="202"/>
      <c r="RS621" s="202"/>
      <c r="RT621" s="202"/>
      <c r="RU621" s="202"/>
      <c r="RV621" s="202"/>
      <c r="RW621" s="202"/>
      <c r="RX621" s="202"/>
      <c r="RY621" s="202"/>
      <c r="RZ621" s="202"/>
      <c r="SA621" s="202"/>
      <c r="SB621" s="202"/>
      <c r="SC621" s="202"/>
      <c r="SD621" s="202"/>
      <c r="SE621" s="202"/>
      <c r="SF621" s="202"/>
      <c r="SG621" s="202"/>
      <c r="SH621" s="202"/>
      <c r="SI621" s="202"/>
      <c r="SJ621" s="202"/>
      <c r="SK621" s="202"/>
      <c r="SL621" s="202"/>
      <c r="SM621" s="202"/>
      <c r="SN621" s="202"/>
      <c r="SO621" s="202"/>
      <c r="SP621" s="202"/>
      <c r="SQ621" s="202"/>
      <c r="SR621" s="202"/>
      <c r="SS621" s="202"/>
      <c r="ST621" s="202"/>
      <c r="SU621" s="202"/>
      <c r="SV621" s="202"/>
      <c r="SW621" s="202"/>
      <c r="SX621" s="202"/>
      <c r="SY621" s="202"/>
      <c r="SZ621" s="202"/>
      <c r="TA621" s="202"/>
      <c r="TB621" s="202"/>
      <c r="TC621" s="202"/>
      <c r="TD621" s="202"/>
      <c r="TE621" s="202"/>
      <c r="TF621" s="202"/>
      <c r="TG621" s="202"/>
      <c r="TH621" s="202"/>
      <c r="TI621" s="202"/>
      <c r="TJ621" s="202"/>
      <c r="TK621" s="202"/>
      <c r="TL621" s="202"/>
      <c r="TM621" s="202"/>
      <c r="TN621" s="202"/>
      <c r="TO621" s="202"/>
      <c r="TP621" s="202"/>
      <c r="TQ621" s="202"/>
      <c r="TR621" s="202"/>
      <c r="TS621" s="202"/>
      <c r="TT621" s="202"/>
      <c r="TU621" s="202"/>
      <c r="TV621" s="202"/>
      <c r="TW621" s="202"/>
      <c r="TX621" s="202"/>
      <c r="TY621" s="202"/>
      <c r="TZ621" s="202"/>
      <c r="UA621" s="202"/>
      <c r="UB621" s="202"/>
      <c r="UC621" s="202"/>
      <c r="UD621" s="202"/>
      <c r="UE621" s="202"/>
      <c r="UF621" s="202"/>
      <c r="UG621" s="202"/>
      <c r="UH621" s="202"/>
      <c r="UI621" s="202"/>
      <c r="UJ621" s="202"/>
      <c r="UK621" s="202"/>
      <c r="UL621" s="202"/>
      <c r="UM621" s="202"/>
      <c r="UN621" s="202"/>
      <c r="UO621" s="202"/>
      <c r="UP621" s="202"/>
      <c r="UQ621" s="202"/>
      <c r="UR621" s="202"/>
      <c r="US621" s="202"/>
      <c r="UT621" s="202"/>
      <c r="UU621" s="202"/>
      <c r="UV621" s="202"/>
      <c r="UW621" s="202"/>
      <c r="UX621" s="202"/>
      <c r="UY621" s="202"/>
      <c r="UZ621" s="202"/>
      <c r="VA621" s="202"/>
      <c r="VB621" s="202"/>
      <c r="VC621" s="202"/>
      <c r="VD621" s="202"/>
      <c r="VE621" s="202"/>
      <c r="VF621" s="202"/>
      <c r="VG621" s="202"/>
      <c r="VH621" s="202"/>
      <c r="VI621" s="202"/>
      <c r="VJ621" s="202"/>
      <c r="VK621" s="202"/>
      <c r="VL621" s="202"/>
      <c r="VM621" s="202"/>
      <c r="VN621" s="202"/>
      <c r="VO621" s="202"/>
      <c r="VP621" s="202"/>
      <c r="VQ621" s="202"/>
      <c r="VR621" s="202"/>
      <c r="VS621" s="202"/>
      <c r="VT621" s="202"/>
      <c r="VU621" s="202"/>
      <c r="VV621" s="202"/>
      <c r="VW621" s="202"/>
      <c r="VX621" s="202"/>
      <c r="VY621" s="202"/>
      <c r="VZ621" s="202"/>
      <c r="WA621" s="202"/>
      <c r="WB621" s="202"/>
      <c r="WC621" s="202"/>
      <c r="WD621" s="202"/>
      <c r="WE621" s="202"/>
      <c r="WF621" s="202"/>
      <c r="WG621" s="202"/>
      <c r="WH621" s="202"/>
      <c r="WI621" s="202"/>
      <c r="WJ621" s="202"/>
      <c r="WK621" s="202"/>
      <c r="WL621" s="202"/>
      <c r="WM621" s="202"/>
      <c r="WN621" s="202"/>
      <c r="WO621" s="202"/>
      <c r="WP621" s="202"/>
      <c r="WQ621" s="202"/>
      <c r="WR621" s="202"/>
      <c r="WS621" s="202"/>
      <c r="WT621" s="202"/>
      <c r="WU621" s="202"/>
      <c r="WV621" s="202"/>
      <c r="WW621" s="202"/>
      <c r="WX621" s="202"/>
      <c r="WY621" s="202"/>
      <c r="WZ621" s="202"/>
      <c r="XA621" s="202"/>
      <c r="XB621" s="202"/>
      <c r="XC621" s="202"/>
      <c r="XD621" s="202"/>
      <c r="XE621" s="202"/>
      <c r="XF621" s="202"/>
      <c r="XG621" s="202"/>
      <c r="XH621" s="202"/>
      <c r="XI621" s="202"/>
      <c r="XJ621" s="202"/>
      <c r="XK621" s="202"/>
      <c r="XL621" s="202"/>
      <c r="XM621" s="202"/>
      <c r="XN621" s="202"/>
      <c r="XO621" s="202"/>
      <c r="XP621" s="202"/>
      <c r="XQ621" s="202"/>
      <c r="XR621" s="202"/>
      <c r="XS621" s="202"/>
      <c r="XT621" s="202"/>
      <c r="XU621" s="202"/>
      <c r="XV621" s="202"/>
      <c r="XW621" s="202"/>
      <c r="XX621" s="202"/>
      <c r="XY621" s="202"/>
      <c r="XZ621" s="202"/>
      <c r="YA621" s="202"/>
      <c r="YB621" s="202"/>
      <c r="YC621" s="202"/>
      <c r="YD621" s="202"/>
      <c r="YE621" s="202"/>
      <c r="YF621" s="202"/>
      <c r="YG621" s="202"/>
      <c r="YH621" s="202"/>
      <c r="YI621" s="202"/>
      <c r="YJ621" s="202"/>
      <c r="YK621" s="202"/>
      <c r="YL621" s="202"/>
      <c r="YM621" s="202"/>
      <c r="YN621" s="202"/>
      <c r="YO621" s="202"/>
      <c r="YP621" s="202"/>
      <c r="YQ621" s="202"/>
      <c r="YR621" s="202"/>
      <c r="YS621" s="202"/>
      <c r="YT621" s="202"/>
      <c r="YU621" s="202"/>
      <c r="YV621" s="202"/>
      <c r="YW621" s="202"/>
      <c r="YX621" s="202"/>
      <c r="YY621" s="202"/>
      <c r="YZ621" s="202"/>
      <c r="ZA621" s="202"/>
      <c r="ZB621" s="202"/>
      <c r="ZC621" s="202"/>
      <c r="ZD621" s="202"/>
      <c r="ZE621" s="202"/>
      <c r="ZF621" s="202"/>
      <c r="ZG621" s="202"/>
      <c r="ZH621" s="202"/>
      <c r="ZI621" s="202"/>
      <c r="ZJ621" s="202"/>
      <c r="ZK621" s="202"/>
      <c r="ZL621" s="202"/>
      <c r="ZM621" s="202"/>
      <c r="ZN621" s="202"/>
      <c r="ZO621" s="202"/>
      <c r="ZP621" s="202"/>
      <c r="ZQ621" s="202"/>
      <c r="ZR621" s="202"/>
      <c r="ZS621" s="202"/>
      <c r="ZT621" s="202"/>
      <c r="ZU621" s="202"/>
      <c r="ZV621" s="202"/>
      <c r="ZW621" s="202"/>
      <c r="ZX621" s="202"/>
      <c r="ZY621" s="202"/>
      <c r="ZZ621" s="202"/>
      <c r="AAA621" s="202"/>
      <c r="AAB621" s="202"/>
      <c r="AAC621" s="202"/>
      <c r="AAD621" s="202"/>
      <c r="AAE621" s="202"/>
      <c r="AAF621" s="202"/>
      <c r="AAG621" s="202"/>
      <c r="AAH621" s="202"/>
      <c r="AAI621" s="202"/>
      <c r="AAJ621" s="202"/>
      <c r="AAK621" s="202"/>
      <c r="AAL621" s="202"/>
      <c r="AAM621" s="202"/>
      <c r="AAN621" s="202"/>
      <c r="AAO621" s="202"/>
      <c r="AAP621" s="202"/>
      <c r="AAQ621" s="202"/>
      <c r="AAR621" s="202"/>
      <c r="AAS621" s="202"/>
      <c r="AAT621" s="202"/>
      <c r="AAU621" s="202"/>
      <c r="AAV621" s="202"/>
      <c r="AAW621" s="202"/>
      <c r="AAX621" s="202"/>
      <c r="AAY621" s="202"/>
      <c r="AAZ621" s="202"/>
      <c r="ABA621" s="202"/>
      <c r="ABB621" s="202"/>
      <c r="ABC621" s="202"/>
      <c r="ABD621" s="202"/>
      <c r="ABE621" s="202"/>
      <c r="ABF621" s="202"/>
      <c r="ABG621" s="202"/>
      <c r="ABH621" s="202"/>
      <c r="ABI621" s="202"/>
      <c r="ABJ621" s="202"/>
      <c r="ABK621" s="202"/>
      <c r="ABL621" s="202"/>
      <c r="ABM621" s="202"/>
      <c r="ABN621" s="202"/>
      <c r="ABO621" s="202"/>
      <c r="ABP621" s="202"/>
      <c r="ABQ621" s="202"/>
      <c r="ABR621" s="202"/>
      <c r="ABS621" s="202"/>
      <c r="ABT621" s="202"/>
      <c r="ABU621" s="202"/>
      <c r="ABV621" s="202"/>
      <c r="ABW621" s="202"/>
      <c r="ABX621" s="202"/>
      <c r="ABY621" s="202"/>
      <c r="ABZ621" s="202"/>
      <c r="ACA621" s="202"/>
      <c r="ACB621" s="202"/>
      <c r="ACC621" s="202"/>
      <c r="ACD621" s="202"/>
      <c r="ACE621" s="202"/>
      <c r="ACF621" s="202"/>
      <c r="ACG621" s="202"/>
      <c r="ACH621" s="202"/>
      <c r="ACI621" s="202"/>
      <c r="ACJ621" s="202"/>
      <c r="ACK621" s="202"/>
      <c r="ACL621" s="202"/>
      <c r="ACM621" s="202"/>
      <c r="ACN621" s="202"/>
      <c r="ACO621" s="202"/>
      <c r="ACP621" s="202"/>
      <c r="ACQ621" s="202"/>
      <c r="ACR621" s="202"/>
      <c r="ACS621" s="202"/>
      <c r="ACT621" s="202"/>
      <c r="ACU621" s="202"/>
      <c r="ACV621" s="202"/>
      <c r="ACW621" s="202"/>
      <c r="ACX621" s="202"/>
      <c r="ACY621" s="202"/>
      <c r="ACZ621" s="202"/>
      <c r="ADA621" s="202"/>
      <c r="ADB621" s="202"/>
      <c r="ADC621" s="202"/>
      <c r="ADD621" s="202"/>
      <c r="ADE621" s="202"/>
      <c r="ADF621" s="202"/>
      <c r="ADG621" s="202"/>
      <c r="ADH621" s="202"/>
      <c r="ADI621" s="202"/>
      <c r="ADJ621" s="202"/>
      <c r="ADK621" s="202"/>
      <c r="ADL621" s="202"/>
      <c r="ADM621" s="202"/>
      <c r="ADN621" s="202"/>
      <c r="ADO621" s="202"/>
      <c r="ADP621" s="202"/>
      <c r="ADQ621" s="202"/>
      <c r="ADR621" s="202"/>
      <c r="ADS621" s="202"/>
      <c r="ADT621" s="202"/>
      <c r="ADU621" s="202"/>
      <c r="ADV621" s="202"/>
      <c r="ADW621" s="202"/>
      <c r="ADX621" s="202"/>
      <c r="ADY621" s="202"/>
      <c r="ADZ621" s="202"/>
      <c r="AEA621" s="202"/>
      <c r="AEB621" s="202"/>
      <c r="AEC621" s="202"/>
      <c r="AED621" s="202"/>
      <c r="AEE621" s="202"/>
      <c r="AEF621" s="202"/>
      <c r="AEG621" s="202"/>
      <c r="AEH621" s="202"/>
      <c r="AEI621" s="202"/>
      <c r="AEJ621" s="202"/>
      <c r="AEK621" s="202"/>
      <c r="AEL621" s="202"/>
      <c r="AEM621" s="202"/>
      <c r="AEN621" s="202"/>
      <c r="AEO621" s="202"/>
      <c r="AEP621" s="202"/>
      <c r="AEQ621" s="202"/>
      <c r="AER621" s="202"/>
      <c r="AES621" s="202"/>
      <c r="AET621" s="202"/>
      <c r="AEU621" s="202"/>
      <c r="AEV621" s="202"/>
      <c r="AEW621" s="202"/>
      <c r="AEX621" s="202"/>
      <c r="AEY621" s="202"/>
      <c r="AEZ621" s="202"/>
      <c r="AFA621" s="202"/>
      <c r="AFB621" s="202"/>
      <c r="AFC621" s="202"/>
      <c r="AFD621" s="202"/>
      <c r="AFE621" s="202"/>
      <c r="AFF621" s="202"/>
      <c r="AFG621" s="202"/>
      <c r="AFH621" s="202"/>
      <c r="AFI621" s="202"/>
      <c r="AFJ621" s="202"/>
      <c r="AFK621" s="202"/>
      <c r="AFL621" s="202"/>
      <c r="AFM621" s="202"/>
      <c r="AFN621" s="202"/>
      <c r="AFO621" s="202"/>
      <c r="AFP621" s="202"/>
      <c r="AFQ621" s="202"/>
      <c r="AFR621" s="202"/>
      <c r="AFS621" s="202"/>
      <c r="AFT621" s="202"/>
      <c r="AFU621" s="202"/>
      <c r="AFV621" s="202"/>
      <c r="AFW621" s="202"/>
      <c r="AFX621" s="202"/>
      <c r="AFY621" s="202"/>
      <c r="AFZ621" s="202"/>
      <c r="AGA621" s="202"/>
      <c r="AGB621" s="202"/>
      <c r="AGC621" s="202"/>
      <c r="AGD621" s="202"/>
      <c r="AGE621" s="202"/>
      <c r="AGF621" s="202"/>
      <c r="AGG621" s="202"/>
      <c r="AGH621" s="202"/>
      <c r="AGI621" s="202"/>
      <c r="AGJ621" s="202"/>
      <c r="AGK621" s="202"/>
      <c r="AGL621" s="202"/>
      <c r="AGM621" s="202"/>
      <c r="AGN621" s="202"/>
      <c r="AGO621" s="202"/>
      <c r="AGP621" s="202"/>
    </row>
    <row r="622" spans="1:874" s="201" customFormat="1" ht="33" hidden="1" customHeight="1">
      <c r="A622" s="121"/>
      <c r="B622" s="119">
        <v>43546</v>
      </c>
      <c r="C622" s="269">
        <v>314390</v>
      </c>
      <c r="D622" s="269">
        <v>1605</v>
      </c>
      <c r="E622" s="121" t="s">
        <v>243</v>
      </c>
      <c r="F622" s="269" t="s">
        <v>336</v>
      </c>
      <c r="G622" s="146">
        <v>43612</v>
      </c>
      <c r="H622" s="121"/>
      <c r="I622" s="121" t="s">
        <v>26</v>
      </c>
      <c r="J622" s="269">
        <v>861</v>
      </c>
      <c r="K622" s="255">
        <v>1.3</v>
      </c>
      <c r="L622" s="255">
        <f t="shared" si="211"/>
        <v>1119.3</v>
      </c>
      <c r="M622" s="255">
        <v>1.1299999999999999</v>
      </c>
      <c r="N622" s="133">
        <f t="shared" si="212"/>
        <v>972.93</v>
      </c>
      <c r="O622" s="134">
        <f t="shared" si="213"/>
        <v>0.17000000000000015</v>
      </c>
      <c r="P622" s="135">
        <f t="shared" si="214"/>
        <v>146.37000000000012</v>
      </c>
      <c r="Q622" s="135"/>
      <c r="R622" s="133" t="s">
        <v>27</v>
      </c>
      <c r="S622" s="133">
        <f t="shared" si="216"/>
        <v>0.05</v>
      </c>
      <c r="T622" s="121">
        <f t="shared" si="215"/>
        <v>43.050000000000004</v>
      </c>
      <c r="U622" s="121"/>
      <c r="V622" s="290"/>
      <c r="W622" s="290"/>
      <c r="X622" s="290"/>
      <c r="Y622" s="290"/>
      <c r="Z622" s="290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2"/>
      <c r="AT622" s="202"/>
      <c r="AU622" s="202"/>
      <c r="AV622" s="202"/>
      <c r="AW622" s="202"/>
      <c r="AX622" s="202"/>
      <c r="AY622" s="202"/>
      <c r="AZ622" s="202"/>
      <c r="BA622" s="202"/>
      <c r="BB622" s="202"/>
      <c r="BC622" s="202"/>
      <c r="BD622" s="202"/>
      <c r="BE622" s="202"/>
      <c r="BF622" s="202"/>
      <c r="BG622" s="202"/>
      <c r="BH622" s="202"/>
      <c r="BI622" s="202"/>
      <c r="BJ622" s="202"/>
      <c r="BK622" s="202"/>
      <c r="BL622" s="202"/>
      <c r="BM622" s="202"/>
      <c r="BN622" s="202"/>
      <c r="BO622" s="202"/>
      <c r="BP622" s="202"/>
      <c r="BQ622" s="202"/>
      <c r="BR622" s="202"/>
      <c r="BS622" s="202"/>
      <c r="BT622" s="202"/>
      <c r="BU622" s="202"/>
      <c r="BV622" s="202"/>
      <c r="BW622" s="202"/>
      <c r="BX622" s="202"/>
      <c r="BY622" s="202"/>
      <c r="BZ622" s="202"/>
      <c r="CA622" s="202"/>
      <c r="CB622" s="202"/>
      <c r="CC622" s="202"/>
      <c r="CD622" s="202"/>
      <c r="CE622" s="202"/>
      <c r="CF622" s="202"/>
      <c r="CG622" s="202"/>
      <c r="CH622" s="202"/>
      <c r="CI622" s="202"/>
      <c r="CJ622" s="202"/>
      <c r="CK622" s="202"/>
      <c r="CL622" s="202"/>
      <c r="CM622" s="202"/>
      <c r="CN622" s="202"/>
      <c r="CO622" s="202"/>
      <c r="CP622" s="202"/>
      <c r="CQ622" s="202"/>
      <c r="CR622" s="202"/>
      <c r="CS622" s="202"/>
      <c r="CT622" s="202"/>
      <c r="CU622" s="202"/>
      <c r="CV622" s="202"/>
      <c r="CW622" s="202"/>
      <c r="CX622" s="202"/>
      <c r="CY622" s="202"/>
      <c r="CZ622" s="202"/>
      <c r="DA622" s="202"/>
      <c r="DB622" s="202"/>
      <c r="DC622" s="202"/>
      <c r="DD622" s="202"/>
      <c r="DE622" s="202"/>
      <c r="DF622" s="202"/>
      <c r="DG622" s="202"/>
      <c r="DH622" s="202"/>
      <c r="DI622" s="202"/>
      <c r="DJ622" s="202"/>
      <c r="DK622" s="202"/>
      <c r="DL622" s="202"/>
      <c r="DM622" s="202"/>
      <c r="DN622" s="202"/>
      <c r="DO622" s="202"/>
      <c r="DP622" s="202"/>
      <c r="DQ622" s="202"/>
      <c r="DR622" s="202"/>
      <c r="DS622" s="202"/>
      <c r="DT622" s="202"/>
      <c r="DU622" s="202"/>
      <c r="DV622" s="202"/>
      <c r="DW622" s="202"/>
      <c r="DX622" s="202"/>
      <c r="DY622" s="202"/>
      <c r="DZ622" s="202"/>
      <c r="EA622" s="202"/>
      <c r="EB622" s="202"/>
      <c r="EC622" s="202"/>
      <c r="ED622" s="202"/>
      <c r="EE622" s="202"/>
      <c r="EF622" s="202"/>
      <c r="EG622" s="202"/>
      <c r="EH622" s="202"/>
      <c r="EI622" s="202"/>
      <c r="EJ622" s="202"/>
      <c r="EK622" s="202"/>
      <c r="EL622" s="202"/>
      <c r="EM622" s="202"/>
      <c r="EN622" s="202"/>
      <c r="EO622" s="202"/>
      <c r="EP622" s="202"/>
      <c r="EQ622" s="202"/>
      <c r="ER622" s="202"/>
      <c r="ES622" s="202"/>
      <c r="ET622" s="202"/>
      <c r="EU622" s="202"/>
      <c r="EV622" s="202"/>
      <c r="EW622" s="202"/>
      <c r="EX622" s="202"/>
      <c r="EY622" s="202"/>
      <c r="EZ622" s="202"/>
      <c r="FA622" s="202"/>
      <c r="FB622" s="202"/>
      <c r="FC622" s="202"/>
      <c r="FD622" s="202"/>
      <c r="FE622" s="202"/>
      <c r="FF622" s="202"/>
      <c r="FG622" s="202"/>
      <c r="FH622" s="202"/>
      <c r="FI622" s="202"/>
      <c r="FJ622" s="202"/>
      <c r="FK622" s="202"/>
      <c r="FL622" s="202"/>
      <c r="FM622" s="202"/>
      <c r="FN622" s="202"/>
      <c r="FO622" s="202"/>
      <c r="FP622" s="202"/>
      <c r="FQ622" s="202"/>
      <c r="FR622" s="202"/>
      <c r="FS622" s="202"/>
      <c r="FT622" s="202"/>
      <c r="FU622" s="202"/>
      <c r="FV622" s="202"/>
      <c r="FW622" s="202"/>
      <c r="FX622" s="202"/>
      <c r="FY622" s="202"/>
      <c r="FZ622" s="202"/>
      <c r="GA622" s="202"/>
      <c r="GB622" s="202"/>
      <c r="GC622" s="202"/>
      <c r="GD622" s="202"/>
      <c r="GE622" s="202"/>
      <c r="GF622" s="202"/>
      <c r="GG622" s="202"/>
      <c r="GH622" s="202"/>
      <c r="GI622" s="202"/>
      <c r="GJ622" s="202"/>
      <c r="GK622" s="202"/>
      <c r="GL622" s="202"/>
      <c r="GM622" s="202"/>
      <c r="GN622" s="202"/>
      <c r="GO622" s="202"/>
      <c r="GP622" s="202"/>
      <c r="GQ622" s="202"/>
      <c r="GR622" s="202"/>
      <c r="GS622" s="202"/>
      <c r="GT622" s="202"/>
      <c r="GU622" s="202"/>
      <c r="GV622" s="202"/>
      <c r="GW622" s="202"/>
      <c r="GX622" s="202"/>
      <c r="GY622" s="202"/>
      <c r="GZ622" s="202"/>
      <c r="HA622" s="202"/>
      <c r="HB622" s="202"/>
      <c r="HC622" s="202"/>
      <c r="HD622" s="202"/>
      <c r="HE622" s="202"/>
      <c r="HF622" s="202"/>
      <c r="HG622" s="202"/>
      <c r="HH622" s="202"/>
      <c r="HI622" s="202"/>
      <c r="HJ622" s="202"/>
      <c r="HK622" s="202"/>
      <c r="HL622" s="202"/>
      <c r="HM622" s="202"/>
      <c r="HN622" s="202"/>
      <c r="HO622" s="202"/>
      <c r="HP622" s="202"/>
      <c r="HQ622" s="202"/>
      <c r="HR622" s="202"/>
      <c r="HS622" s="202"/>
      <c r="HT622" s="202"/>
      <c r="HU622" s="202"/>
      <c r="HV622" s="202"/>
      <c r="HW622" s="202"/>
      <c r="HX622" s="202"/>
      <c r="HY622" s="202"/>
      <c r="HZ622" s="202"/>
      <c r="IA622" s="202"/>
      <c r="IB622" s="202"/>
      <c r="IC622" s="202"/>
      <c r="ID622" s="202"/>
      <c r="IE622" s="202"/>
      <c r="IF622" s="202"/>
      <c r="IG622" s="202"/>
      <c r="IH622" s="202"/>
      <c r="II622" s="202"/>
      <c r="IJ622" s="202"/>
      <c r="IK622" s="202"/>
      <c r="IL622" s="202"/>
      <c r="IM622" s="202"/>
      <c r="IN622" s="202"/>
      <c r="IO622" s="202"/>
      <c r="IP622" s="202"/>
      <c r="IQ622" s="202"/>
      <c r="IR622" s="202"/>
      <c r="IS622" s="202"/>
      <c r="IT622" s="202"/>
      <c r="IU622" s="202"/>
      <c r="IV622" s="202"/>
      <c r="IW622" s="202"/>
      <c r="IX622" s="202"/>
      <c r="IY622" s="202"/>
      <c r="IZ622" s="202"/>
      <c r="JA622" s="202"/>
      <c r="JB622" s="202"/>
      <c r="JC622" s="202"/>
      <c r="JD622" s="202"/>
      <c r="JE622" s="202"/>
      <c r="JF622" s="202"/>
      <c r="JG622" s="202"/>
      <c r="JH622" s="202"/>
      <c r="JI622" s="202"/>
      <c r="JJ622" s="202"/>
      <c r="JK622" s="202"/>
      <c r="JL622" s="202"/>
      <c r="JM622" s="202"/>
      <c r="JN622" s="202"/>
      <c r="JO622" s="202"/>
      <c r="JP622" s="202"/>
      <c r="JQ622" s="202"/>
      <c r="JR622" s="202"/>
      <c r="JS622" s="202"/>
      <c r="JT622" s="202"/>
      <c r="JU622" s="202"/>
      <c r="JV622" s="202"/>
      <c r="JW622" s="202"/>
      <c r="JX622" s="202"/>
      <c r="JY622" s="202"/>
      <c r="JZ622" s="202"/>
      <c r="KA622" s="202"/>
      <c r="KB622" s="202"/>
      <c r="KC622" s="202"/>
      <c r="KD622" s="202"/>
      <c r="KE622" s="202"/>
      <c r="KF622" s="202"/>
      <c r="KG622" s="202"/>
      <c r="KH622" s="202"/>
      <c r="KI622" s="202"/>
      <c r="KJ622" s="202"/>
      <c r="KK622" s="202"/>
      <c r="KL622" s="202"/>
      <c r="KM622" s="202"/>
      <c r="KN622" s="202"/>
      <c r="KO622" s="202"/>
      <c r="KP622" s="202"/>
      <c r="KQ622" s="202"/>
      <c r="KR622" s="202"/>
      <c r="KS622" s="202"/>
      <c r="KT622" s="202"/>
      <c r="KU622" s="202"/>
      <c r="KV622" s="202"/>
      <c r="KW622" s="202"/>
      <c r="KX622" s="202"/>
      <c r="KY622" s="202"/>
      <c r="KZ622" s="202"/>
      <c r="LA622" s="202"/>
      <c r="LB622" s="202"/>
      <c r="LC622" s="202"/>
      <c r="LD622" s="202"/>
      <c r="LE622" s="202"/>
      <c r="LF622" s="202"/>
      <c r="LG622" s="202"/>
      <c r="LH622" s="202"/>
      <c r="LI622" s="202"/>
      <c r="LJ622" s="202"/>
      <c r="LK622" s="202"/>
      <c r="LL622" s="202"/>
      <c r="LM622" s="202"/>
      <c r="LN622" s="202"/>
      <c r="LO622" s="202"/>
      <c r="LP622" s="202"/>
      <c r="LQ622" s="202"/>
      <c r="LR622" s="202"/>
      <c r="LS622" s="202"/>
      <c r="LT622" s="202"/>
      <c r="LU622" s="202"/>
      <c r="LV622" s="202"/>
      <c r="LW622" s="202"/>
      <c r="LX622" s="202"/>
      <c r="LY622" s="202"/>
      <c r="LZ622" s="202"/>
      <c r="MA622" s="202"/>
      <c r="MB622" s="202"/>
      <c r="MC622" s="202"/>
      <c r="MD622" s="202"/>
      <c r="ME622" s="202"/>
      <c r="MF622" s="202"/>
      <c r="MG622" s="202"/>
      <c r="MH622" s="202"/>
      <c r="MI622" s="202"/>
      <c r="MJ622" s="202"/>
      <c r="MK622" s="202"/>
      <c r="ML622" s="202"/>
      <c r="MM622" s="202"/>
      <c r="MN622" s="202"/>
      <c r="MO622" s="202"/>
      <c r="MP622" s="202"/>
      <c r="MQ622" s="202"/>
      <c r="MR622" s="202"/>
      <c r="MS622" s="202"/>
      <c r="MT622" s="202"/>
      <c r="MU622" s="202"/>
      <c r="MV622" s="202"/>
      <c r="MW622" s="202"/>
      <c r="MX622" s="202"/>
      <c r="MY622" s="202"/>
      <c r="MZ622" s="202"/>
      <c r="NA622" s="202"/>
      <c r="NB622" s="202"/>
      <c r="NC622" s="202"/>
      <c r="ND622" s="202"/>
      <c r="NE622" s="202"/>
      <c r="NF622" s="202"/>
      <c r="NG622" s="202"/>
      <c r="NH622" s="202"/>
      <c r="NI622" s="202"/>
      <c r="NJ622" s="202"/>
      <c r="NK622" s="202"/>
      <c r="NL622" s="202"/>
      <c r="NM622" s="202"/>
      <c r="NN622" s="202"/>
      <c r="NO622" s="202"/>
      <c r="NP622" s="202"/>
      <c r="NQ622" s="202"/>
      <c r="NR622" s="202"/>
      <c r="NS622" s="202"/>
      <c r="NT622" s="202"/>
      <c r="NU622" s="202"/>
      <c r="NV622" s="202"/>
      <c r="NW622" s="202"/>
      <c r="NX622" s="202"/>
      <c r="NY622" s="202"/>
      <c r="NZ622" s="202"/>
      <c r="OA622" s="202"/>
      <c r="OB622" s="202"/>
      <c r="OC622" s="202"/>
      <c r="OD622" s="202"/>
      <c r="OE622" s="202"/>
      <c r="OF622" s="202"/>
      <c r="OG622" s="202"/>
      <c r="OH622" s="202"/>
      <c r="OI622" s="202"/>
      <c r="OJ622" s="202"/>
      <c r="OK622" s="202"/>
      <c r="OL622" s="202"/>
      <c r="OM622" s="202"/>
      <c r="ON622" s="202"/>
      <c r="OO622" s="202"/>
      <c r="OP622" s="202"/>
      <c r="OQ622" s="202"/>
      <c r="OR622" s="202"/>
      <c r="OS622" s="202"/>
      <c r="OT622" s="202"/>
      <c r="OU622" s="202"/>
      <c r="OV622" s="202"/>
      <c r="OW622" s="202"/>
      <c r="OX622" s="202"/>
      <c r="OY622" s="202"/>
      <c r="OZ622" s="202"/>
      <c r="PA622" s="202"/>
      <c r="PB622" s="202"/>
      <c r="PC622" s="202"/>
      <c r="PD622" s="202"/>
      <c r="PE622" s="202"/>
      <c r="PF622" s="202"/>
      <c r="PG622" s="202"/>
      <c r="PH622" s="202"/>
      <c r="PI622" s="202"/>
      <c r="PJ622" s="202"/>
      <c r="PK622" s="202"/>
      <c r="PL622" s="202"/>
      <c r="PM622" s="202"/>
      <c r="PN622" s="202"/>
      <c r="PO622" s="202"/>
      <c r="PP622" s="202"/>
      <c r="PQ622" s="202"/>
      <c r="PR622" s="202"/>
      <c r="PS622" s="202"/>
      <c r="PT622" s="202"/>
      <c r="PU622" s="202"/>
      <c r="PV622" s="202"/>
      <c r="PW622" s="202"/>
      <c r="PX622" s="202"/>
      <c r="PY622" s="202"/>
      <c r="PZ622" s="202"/>
      <c r="QA622" s="202"/>
      <c r="QB622" s="202"/>
      <c r="QC622" s="202"/>
      <c r="QD622" s="202"/>
      <c r="QE622" s="202"/>
      <c r="QF622" s="202"/>
      <c r="QG622" s="202"/>
      <c r="QH622" s="202"/>
      <c r="QI622" s="202"/>
      <c r="QJ622" s="202"/>
      <c r="QK622" s="202"/>
      <c r="QL622" s="202"/>
      <c r="QM622" s="202"/>
      <c r="QN622" s="202"/>
      <c r="QO622" s="202"/>
      <c r="QP622" s="202"/>
      <c r="QQ622" s="202"/>
      <c r="QR622" s="202"/>
      <c r="QS622" s="202"/>
      <c r="QT622" s="202"/>
      <c r="QU622" s="202"/>
      <c r="QV622" s="202"/>
      <c r="QW622" s="202"/>
      <c r="QX622" s="202"/>
      <c r="QY622" s="202"/>
      <c r="QZ622" s="202"/>
      <c r="RA622" s="202"/>
      <c r="RB622" s="202"/>
      <c r="RC622" s="202"/>
      <c r="RD622" s="202"/>
      <c r="RE622" s="202"/>
      <c r="RF622" s="202"/>
      <c r="RG622" s="202"/>
      <c r="RH622" s="202"/>
      <c r="RI622" s="202"/>
      <c r="RJ622" s="202"/>
      <c r="RK622" s="202"/>
      <c r="RL622" s="202"/>
      <c r="RM622" s="202"/>
      <c r="RN622" s="202"/>
      <c r="RO622" s="202"/>
      <c r="RP622" s="202"/>
      <c r="RQ622" s="202"/>
      <c r="RR622" s="202"/>
      <c r="RS622" s="202"/>
      <c r="RT622" s="202"/>
      <c r="RU622" s="202"/>
      <c r="RV622" s="202"/>
      <c r="RW622" s="202"/>
      <c r="RX622" s="202"/>
      <c r="RY622" s="202"/>
      <c r="RZ622" s="202"/>
      <c r="SA622" s="202"/>
      <c r="SB622" s="202"/>
      <c r="SC622" s="202"/>
      <c r="SD622" s="202"/>
      <c r="SE622" s="202"/>
      <c r="SF622" s="202"/>
      <c r="SG622" s="202"/>
      <c r="SH622" s="202"/>
      <c r="SI622" s="202"/>
      <c r="SJ622" s="202"/>
      <c r="SK622" s="202"/>
      <c r="SL622" s="202"/>
      <c r="SM622" s="202"/>
      <c r="SN622" s="202"/>
      <c r="SO622" s="202"/>
      <c r="SP622" s="202"/>
      <c r="SQ622" s="202"/>
      <c r="SR622" s="202"/>
      <c r="SS622" s="202"/>
      <c r="ST622" s="202"/>
      <c r="SU622" s="202"/>
      <c r="SV622" s="202"/>
      <c r="SW622" s="202"/>
      <c r="SX622" s="202"/>
      <c r="SY622" s="202"/>
      <c r="SZ622" s="202"/>
      <c r="TA622" s="202"/>
      <c r="TB622" s="202"/>
      <c r="TC622" s="202"/>
      <c r="TD622" s="202"/>
      <c r="TE622" s="202"/>
      <c r="TF622" s="202"/>
      <c r="TG622" s="202"/>
      <c r="TH622" s="202"/>
      <c r="TI622" s="202"/>
      <c r="TJ622" s="202"/>
      <c r="TK622" s="202"/>
      <c r="TL622" s="202"/>
      <c r="TM622" s="202"/>
      <c r="TN622" s="202"/>
      <c r="TO622" s="202"/>
      <c r="TP622" s="202"/>
      <c r="TQ622" s="202"/>
      <c r="TR622" s="202"/>
      <c r="TS622" s="202"/>
      <c r="TT622" s="202"/>
      <c r="TU622" s="202"/>
      <c r="TV622" s="202"/>
      <c r="TW622" s="202"/>
      <c r="TX622" s="202"/>
      <c r="TY622" s="202"/>
      <c r="TZ622" s="202"/>
      <c r="UA622" s="202"/>
      <c r="UB622" s="202"/>
      <c r="UC622" s="202"/>
      <c r="UD622" s="202"/>
      <c r="UE622" s="202"/>
      <c r="UF622" s="202"/>
      <c r="UG622" s="202"/>
      <c r="UH622" s="202"/>
      <c r="UI622" s="202"/>
      <c r="UJ622" s="202"/>
      <c r="UK622" s="202"/>
      <c r="UL622" s="202"/>
      <c r="UM622" s="202"/>
      <c r="UN622" s="202"/>
      <c r="UO622" s="202"/>
      <c r="UP622" s="202"/>
      <c r="UQ622" s="202"/>
      <c r="UR622" s="202"/>
      <c r="US622" s="202"/>
      <c r="UT622" s="202"/>
      <c r="UU622" s="202"/>
      <c r="UV622" s="202"/>
      <c r="UW622" s="202"/>
      <c r="UX622" s="202"/>
      <c r="UY622" s="202"/>
      <c r="UZ622" s="202"/>
      <c r="VA622" s="202"/>
      <c r="VB622" s="202"/>
      <c r="VC622" s="202"/>
      <c r="VD622" s="202"/>
      <c r="VE622" s="202"/>
      <c r="VF622" s="202"/>
      <c r="VG622" s="202"/>
      <c r="VH622" s="202"/>
      <c r="VI622" s="202"/>
      <c r="VJ622" s="202"/>
      <c r="VK622" s="202"/>
      <c r="VL622" s="202"/>
      <c r="VM622" s="202"/>
      <c r="VN622" s="202"/>
      <c r="VO622" s="202"/>
      <c r="VP622" s="202"/>
      <c r="VQ622" s="202"/>
      <c r="VR622" s="202"/>
      <c r="VS622" s="202"/>
      <c r="VT622" s="202"/>
      <c r="VU622" s="202"/>
      <c r="VV622" s="202"/>
      <c r="VW622" s="202"/>
      <c r="VX622" s="202"/>
      <c r="VY622" s="202"/>
      <c r="VZ622" s="202"/>
      <c r="WA622" s="202"/>
      <c r="WB622" s="202"/>
      <c r="WC622" s="202"/>
      <c r="WD622" s="202"/>
      <c r="WE622" s="202"/>
      <c r="WF622" s="202"/>
      <c r="WG622" s="202"/>
      <c r="WH622" s="202"/>
      <c r="WI622" s="202"/>
      <c r="WJ622" s="202"/>
      <c r="WK622" s="202"/>
      <c r="WL622" s="202"/>
      <c r="WM622" s="202"/>
      <c r="WN622" s="202"/>
      <c r="WO622" s="202"/>
      <c r="WP622" s="202"/>
      <c r="WQ622" s="202"/>
      <c r="WR622" s="202"/>
      <c r="WS622" s="202"/>
      <c r="WT622" s="202"/>
      <c r="WU622" s="202"/>
      <c r="WV622" s="202"/>
      <c r="WW622" s="202"/>
      <c r="WX622" s="202"/>
      <c r="WY622" s="202"/>
      <c r="WZ622" s="202"/>
      <c r="XA622" s="202"/>
      <c r="XB622" s="202"/>
      <c r="XC622" s="202"/>
      <c r="XD622" s="202"/>
      <c r="XE622" s="202"/>
      <c r="XF622" s="202"/>
      <c r="XG622" s="202"/>
      <c r="XH622" s="202"/>
      <c r="XI622" s="202"/>
      <c r="XJ622" s="202"/>
      <c r="XK622" s="202"/>
      <c r="XL622" s="202"/>
      <c r="XM622" s="202"/>
      <c r="XN622" s="202"/>
      <c r="XO622" s="202"/>
      <c r="XP622" s="202"/>
      <c r="XQ622" s="202"/>
      <c r="XR622" s="202"/>
      <c r="XS622" s="202"/>
      <c r="XT622" s="202"/>
      <c r="XU622" s="202"/>
      <c r="XV622" s="202"/>
      <c r="XW622" s="202"/>
      <c r="XX622" s="202"/>
      <c r="XY622" s="202"/>
      <c r="XZ622" s="202"/>
      <c r="YA622" s="202"/>
      <c r="YB622" s="202"/>
      <c r="YC622" s="202"/>
      <c r="YD622" s="202"/>
      <c r="YE622" s="202"/>
      <c r="YF622" s="202"/>
      <c r="YG622" s="202"/>
      <c r="YH622" s="202"/>
      <c r="YI622" s="202"/>
      <c r="YJ622" s="202"/>
      <c r="YK622" s="202"/>
      <c r="YL622" s="202"/>
      <c r="YM622" s="202"/>
      <c r="YN622" s="202"/>
      <c r="YO622" s="202"/>
      <c r="YP622" s="202"/>
      <c r="YQ622" s="202"/>
      <c r="YR622" s="202"/>
      <c r="YS622" s="202"/>
      <c r="YT622" s="202"/>
      <c r="YU622" s="202"/>
      <c r="YV622" s="202"/>
      <c r="YW622" s="202"/>
      <c r="YX622" s="202"/>
      <c r="YY622" s="202"/>
      <c r="YZ622" s="202"/>
      <c r="ZA622" s="202"/>
      <c r="ZB622" s="202"/>
      <c r="ZC622" s="202"/>
      <c r="ZD622" s="202"/>
      <c r="ZE622" s="202"/>
      <c r="ZF622" s="202"/>
      <c r="ZG622" s="202"/>
      <c r="ZH622" s="202"/>
      <c r="ZI622" s="202"/>
      <c r="ZJ622" s="202"/>
      <c r="ZK622" s="202"/>
      <c r="ZL622" s="202"/>
      <c r="ZM622" s="202"/>
      <c r="ZN622" s="202"/>
      <c r="ZO622" s="202"/>
      <c r="ZP622" s="202"/>
      <c r="ZQ622" s="202"/>
      <c r="ZR622" s="202"/>
      <c r="ZS622" s="202"/>
      <c r="ZT622" s="202"/>
      <c r="ZU622" s="202"/>
      <c r="ZV622" s="202"/>
      <c r="ZW622" s="202"/>
      <c r="ZX622" s="202"/>
      <c r="ZY622" s="202"/>
      <c r="ZZ622" s="202"/>
      <c r="AAA622" s="202"/>
      <c r="AAB622" s="202"/>
      <c r="AAC622" s="202"/>
      <c r="AAD622" s="202"/>
      <c r="AAE622" s="202"/>
      <c r="AAF622" s="202"/>
      <c r="AAG622" s="202"/>
      <c r="AAH622" s="202"/>
      <c r="AAI622" s="202"/>
      <c r="AAJ622" s="202"/>
      <c r="AAK622" s="202"/>
      <c r="AAL622" s="202"/>
      <c r="AAM622" s="202"/>
      <c r="AAN622" s="202"/>
      <c r="AAO622" s="202"/>
      <c r="AAP622" s="202"/>
      <c r="AAQ622" s="202"/>
      <c r="AAR622" s="202"/>
      <c r="AAS622" s="202"/>
      <c r="AAT622" s="202"/>
      <c r="AAU622" s="202"/>
      <c r="AAV622" s="202"/>
      <c r="AAW622" s="202"/>
      <c r="AAX622" s="202"/>
      <c r="AAY622" s="202"/>
      <c r="AAZ622" s="202"/>
      <c r="ABA622" s="202"/>
      <c r="ABB622" s="202"/>
      <c r="ABC622" s="202"/>
      <c r="ABD622" s="202"/>
      <c r="ABE622" s="202"/>
      <c r="ABF622" s="202"/>
      <c r="ABG622" s="202"/>
      <c r="ABH622" s="202"/>
      <c r="ABI622" s="202"/>
      <c r="ABJ622" s="202"/>
      <c r="ABK622" s="202"/>
      <c r="ABL622" s="202"/>
      <c r="ABM622" s="202"/>
      <c r="ABN622" s="202"/>
      <c r="ABO622" s="202"/>
      <c r="ABP622" s="202"/>
      <c r="ABQ622" s="202"/>
      <c r="ABR622" s="202"/>
      <c r="ABS622" s="202"/>
      <c r="ABT622" s="202"/>
      <c r="ABU622" s="202"/>
      <c r="ABV622" s="202"/>
      <c r="ABW622" s="202"/>
      <c r="ABX622" s="202"/>
      <c r="ABY622" s="202"/>
      <c r="ABZ622" s="202"/>
      <c r="ACA622" s="202"/>
      <c r="ACB622" s="202"/>
      <c r="ACC622" s="202"/>
      <c r="ACD622" s="202"/>
      <c r="ACE622" s="202"/>
      <c r="ACF622" s="202"/>
      <c r="ACG622" s="202"/>
      <c r="ACH622" s="202"/>
      <c r="ACI622" s="202"/>
      <c r="ACJ622" s="202"/>
      <c r="ACK622" s="202"/>
      <c r="ACL622" s="202"/>
      <c r="ACM622" s="202"/>
      <c r="ACN622" s="202"/>
      <c r="ACO622" s="202"/>
      <c r="ACP622" s="202"/>
      <c r="ACQ622" s="202"/>
      <c r="ACR622" s="202"/>
      <c r="ACS622" s="202"/>
      <c r="ACT622" s="202"/>
      <c r="ACU622" s="202"/>
      <c r="ACV622" s="202"/>
      <c r="ACW622" s="202"/>
      <c r="ACX622" s="202"/>
      <c r="ACY622" s="202"/>
      <c r="ACZ622" s="202"/>
      <c r="ADA622" s="202"/>
      <c r="ADB622" s="202"/>
      <c r="ADC622" s="202"/>
      <c r="ADD622" s="202"/>
      <c r="ADE622" s="202"/>
      <c r="ADF622" s="202"/>
      <c r="ADG622" s="202"/>
      <c r="ADH622" s="202"/>
      <c r="ADI622" s="202"/>
      <c r="ADJ622" s="202"/>
      <c r="ADK622" s="202"/>
      <c r="ADL622" s="202"/>
      <c r="ADM622" s="202"/>
      <c r="ADN622" s="202"/>
      <c r="ADO622" s="202"/>
      <c r="ADP622" s="202"/>
      <c r="ADQ622" s="202"/>
      <c r="ADR622" s="202"/>
      <c r="ADS622" s="202"/>
      <c r="ADT622" s="202"/>
      <c r="ADU622" s="202"/>
      <c r="ADV622" s="202"/>
      <c r="ADW622" s="202"/>
      <c r="ADX622" s="202"/>
      <c r="ADY622" s="202"/>
      <c r="ADZ622" s="202"/>
      <c r="AEA622" s="202"/>
      <c r="AEB622" s="202"/>
      <c r="AEC622" s="202"/>
      <c r="AED622" s="202"/>
      <c r="AEE622" s="202"/>
      <c r="AEF622" s="202"/>
      <c r="AEG622" s="202"/>
      <c r="AEH622" s="202"/>
      <c r="AEI622" s="202"/>
      <c r="AEJ622" s="202"/>
      <c r="AEK622" s="202"/>
      <c r="AEL622" s="202"/>
      <c r="AEM622" s="202"/>
      <c r="AEN622" s="202"/>
      <c r="AEO622" s="202"/>
      <c r="AEP622" s="202"/>
      <c r="AEQ622" s="202"/>
      <c r="AER622" s="202"/>
      <c r="AES622" s="202"/>
      <c r="AET622" s="202"/>
      <c r="AEU622" s="202"/>
      <c r="AEV622" s="202"/>
      <c r="AEW622" s="202"/>
      <c r="AEX622" s="202"/>
      <c r="AEY622" s="202"/>
      <c r="AEZ622" s="202"/>
      <c r="AFA622" s="202"/>
      <c r="AFB622" s="202"/>
      <c r="AFC622" s="202"/>
      <c r="AFD622" s="202"/>
      <c r="AFE622" s="202"/>
      <c r="AFF622" s="202"/>
      <c r="AFG622" s="202"/>
      <c r="AFH622" s="202"/>
      <c r="AFI622" s="202"/>
      <c r="AFJ622" s="202"/>
      <c r="AFK622" s="202"/>
      <c r="AFL622" s="202"/>
      <c r="AFM622" s="202"/>
      <c r="AFN622" s="202"/>
      <c r="AFO622" s="202"/>
      <c r="AFP622" s="202"/>
      <c r="AFQ622" s="202"/>
      <c r="AFR622" s="202"/>
      <c r="AFS622" s="202"/>
      <c r="AFT622" s="202"/>
      <c r="AFU622" s="202"/>
      <c r="AFV622" s="202"/>
      <c r="AFW622" s="202"/>
      <c r="AFX622" s="202"/>
      <c r="AFY622" s="202"/>
      <c r="AFZ622" s="202"/>
      <c r="AGA622" s="202"/>
      <c r="AGB622" s="202"/>
      <c r="AGC622" s="202"/>
      <c r="AGD622" s="202"/>
      <c r="AGE622" s="202"/>
      <c r="AGF622" s="202"/>
      <c r="AGG622" s="202"/>
      <c r="AGH622" s="202"/>
      <c r="AGI622" s="202"/>
      <c r="AGJ622" s="202"/>
      <c r="AGK622" s="202"/>
      <c r="AGL622" s="202"/>
      <c r="AGM622" s="202"/>
      <c r="AGN622" s="202"/>
      <c r="AGO622" s="202"/>
      <c r="AGP622" s="202"/>
    </row>
    <row r="623" spans="1:874" s="201" customFormat="1" ht="33" hidden="1" customHeight="1">
      <c r="A623" s="121"/>
      <c r="B623" s="119">
        <v>43546</v>
      </c>
      <c r="C623" s="269">
        <v>314418</v>
      </c>
      <c r="D623" s="269">
        <v>1603</v>
      </c>
      <c r="E623" s="121" t="s">
        <v>243</v>
      </c>
      <c r="F623" s="269" t="s">
        <v>335</v>
      </c>
      <c r="G623" s="146">
        <v>43612</v>
      </c>
      <c r="H623" s="121"/>
      <c r="I623" s="121" t="s">
        <v>26</v>
      </c>
      <c r="J623" s="269">
        <v>2357</v>
      </c>
      <c r="K623" s="255">
        <v>1.39</v>
      </c>
      <c r="L623" s="255">
        <f t="shared" si="211"/>
        <v>3276.2299999999996</v>
      </c>
      <c r="M623" s="255">
        <v>1.22</v>
      </c>
      <c r="N623" s="133">
        <f t="shared" si="212"/>
        <v>2875.54</v>
      </c>
      <c r="O623" s="134">
        <f t="shared" si="213"/>
        <v>0.16999999999999993</v>
      </c>
      <c r="P623" s="135">
        <f t="shared" si="214"/>
        <v>400.68999999999983</v>
      </c>
      <c r="Q623" s="135"/>
      <c r="R623" s="133" t="s">
        <v>27</v>
      </c>
      <c r="S623" s="133">
        <f t="shared" ref="S623:S625" si="217">0.03+0.02</f>
        <v>0.05</v>
      </c>
      <c r="T623" s="121">
        <f t="shared" si="215"/>
        <v>117.85000000000001</v>
      </c>
      <c r="U623" s="121"/>
      <c r="V623" s="290"/>
      <c r="W623" s="290"/>
      <c r="X623" s="290"/>
      <c r="Y623" s="290"/>
      <c r="Z623" s="290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2"/>
      <c r="AT623" s="202"/>
      <c r="AU623" s="202"/>
      <c r="AV623" s="202"/>
      <c r="AW623" s="202"/>
      <c r="AX623" s="202"/>
      <c r="AY623" s="202"/>
      <c r="AZ623" s="202"/>
      <c r="BA623" s="202"/>
      <c r="BB623" s="202"/>
      <c r="BC623" s="202"/>
      <c r="BD623" s="202"/>
      <c r="BE623" s="202"/>
      <c r="BF623" s="202"/>
      <c r="BG623" s="202"/>
      <c r="BH623" s="202"/>
      <c r="BI623" s="202"/>
      <c r="BJ623" s="202"/>
      <c r="BK623" s="202"/>
      <c r="BL623" s="202"/>
      <c r="BM623" s="202"/>
      <c r="BN623" s="202"/>
      <c r="BO623" s="202"/>
      <c r="BP623" s="202"/>
      <c r="BQ623" s="202"/>
      <c r="BR623" s="202"/>
      <c r="BS623" s="202"/>
      <c r="BT623" s="202"/>
      <c r="BU623" s="202"/>
      <c r="BV623" s="202"/>
      <c r="BW623" s="202"/>
      <c r="BX623" s="202"/>
      <c r="BY623" s="202"/>
      <c r="BZ623" s="202"/>
      <c r="CA623" s="202"/>
      <c r="CB623" s="202"/>
      <c r="CC623" s="202"/>
      <c r="CD623" s="202"/>
      <c r="CE623" s="202"/>
      <c r="CF623" s="202"/>
      <c r="CG623" s="202"/>
      <c r="CH623" s="202"/>
      <c r="CI623" s="202"/>
      <c r="CJ623" s="202"/>
      <c r="CK623" s="202"/>
      <c r="CL623" s="202"/>
      <c r="CM623" s="202"/>
      <c r="CN623" s="202"/>
      <c r="CO623" s="202"/>
      <c r="CP623" s="202"/>
      <c r="CQ623" s="202"/>
      <c r="CR623" s="202"/>
      <c r="CS623" s="202"/>
      <c r="CT623" s="202"/>
      <c r="CU623" s="202"/>
      <c r="CV623" s="202"/>
      <c r="CW623" s="202"/>
      <c r="CX623" s="202"/>
      <c r="CY623" s="202"/>
      <c r="CZ623" s="202"/>
      <c r="DA623" s="202"/>
      <c r="DB623" s="202"/>
      <c r="DC623" s="202"/>
      <c r="DD623" s="202"/>
      <c r="DE623" s="202"/>
      <c r="DF623" s="202"/>
      <c r="DG623" s="202"/>
      <c r="DH623" s="202"/>
      <c r="DI623" s="202"/>
      <c r="DJ623" s="202"/>
      <c r="DK623" s="202"/>
      <c r="DL623" s="202"/>
      <c r="DM623" s="202"/>
      <c r="DN623" s="202"/>
      <c r="DO623" s="202"/>
      <c r="DP623" s="202"/>
      <c r="DQ623" s="202"/>
      <c r="DR623" s="202"/>
      <c r="DS623" s="202"/>
      <c r="DT623" s="202"/>
      <c r="DU623" s="202"/>
      <c r="DV623" s="202"/>
      <c r="DW623" s="202"/>
      <c r="DX623" s="202"/>
      <c r="DY623" s="202"/>
      <c r="DZ623" s="202"/>
      <c r="EA623" s="202"/>
      <c r="EB623" s="202"/>
      <c r="EC623" s="202"/>
      <c r="ED623" s="202"/>
      <c r="EE623" s="202"/>
      <c r="EF623" s="202"/>
      <c r="EG623" s="202"/>
      <c r="EH623" s="202"/>
      <c r="EI623" s="202"/>
      <c r="EJ623" s="202"/>
      <c r="EK623" s="202"/>
      <c r="EL623" s="202"/>
      <c r="EM623" s="202"/>
      <c r="EN623" s="202"/>
      <c r="EO623" s="202"/>
      <c r="EP623" s="202"/>
      <c r="EQ623" s="202"/>
      <c r="ER623" s="202"/>
      <c r="ES623" s="202"/>
      <c r="ET623" s="202"/>
      <c r="EU623" s="202"/>
      <c r="EV623" s="202"/>
      <c r="EW623" s="202"/>
      <c r="EX623" s="202"/>
      <c r="EY623" s="202"/>
      <c r="EZ623" s="202"/>
      <c r="FA623" s="202"/>
      <c r="FB623" s="202"/>
      <c r="FC623" s="202"/>
      <c r="FD623" s="202"/>
      <c r="FE623" s="202"/>
      <c r="FF623" s="202"/>
      <c r="FG623" s="202"/>
      <c r="FH623" s="202"/>
      <c r="FI623" s="202"/>
      <c r="FJ623" s="202"/>
      <c r="FK623" s="202"/>
      <c r="FL623" s="202"/>
      <c r="FM623" s="202"/>
      <c r="FN623" s="202"/>
      <c r="FO623" s="202"/>
      <c r="FP623" s="202"/>
      <c r="FQ623" s="202"/>
      <c r="FR623" s="202"/>
      <c r="FS623" s="202"/>
      <c r="FT623" s="202"/>
      <c r="FU623" s="202"/>
      <c r="FV623" s="202"/>
      <c r="FW623" s="202"/>
      <c r="FX623" s="202"/>
      <c r="FY623" s="202"/>
      <c r="FZ623" s="202"/>
      <c r="GA623" s="202"/>
      <c r="GB623" s="202"/>
      <c r="GC623" s="202"/>
      <c r="GD623" s="202"/>
      <c r="GE623" s="202"/>
      <c r="GF623" s="202"/>
      <c r="GG623" s="202"/>
      <c r="GH623" s="202"/>
      <c r="GI623" s="202"/>
      <c r="GJ623" s="202"/>
      <c r="GK623" s="202"/>
      <c r="GL623" s="202"/>
      <c r="GM623" s="202"/>
      <c r="GN623" s="202"/>
      <c r="GO623" s="202"/>
      <c r="GP623" s="202"/>
      <c r="GQ623" s="202"/>
      <c r="GR623" s="202"/>
      <c r="GS623" s="202"/>
      <c r="GT623" s="202"/>
      <c r="GU623" s="202"/>
      <c r="GV623" s="202"/>
      <c r="GW623" s="202"/>
      <c r="GX623" s="202"/>
      <c r="GY623" s="202"/>
      <c r="GZ623" s="202"/>
      <c r="HA623" s="202"/>
      <c r="HB623" s="202"/>
      <c r="HC623" s="202"/>
      <c r="HD623" s="202"/>
      <c r="HE623" s="202"/>
      <c r="HF623" s="202"/>
      <c r="HG623" s="202"/>
      <c r="HH623" s="202"/>
      <c r="HI623" s="202"/>
      <c r="HJ623" s="202"/>
      <c r="HK623" s="202"/>
      <c r="HL623" s="202"/>
      <c r="HM623" s="202"/>
      <c r="HN623" s="202"/>
      <c r="HO623" s="202"/>
      <c r="HP623" s="202"/>
      <c r="HQ623" s="202"/>
      <c r="HR623" s="202"/>
      <c r="HS623" s="202"/>
      <c r="HT623" s="202"/>
      <c r="HU623" s="202"/>
      <c r="HV623" s="202"/>
      <c r="HW623" s="202"/>
      <c r="HX623" s="202"/>
      <c r="HY623" s="202"/>
      <c r="HZ623" s="202"/>
      <c r="IA623" s="202"/>
      <c r="IB623" s="202"/>
      <c r="IC623" s="202"/>
      <c r="ID623" s="202"/>
      <c r="IE623" s="202"/>
      <c r="IF623" s="202"/>
      <c r="IG623" s="202"/>
      <c r="IH623" s="202"/>
      <c r="II623" s="202"/>
      <c r="IJ623" s="202"/>
      <c r="IK623" s="202"/>
      <c r="IL623" s="202"/>
      <c r="IM623" s="202"/>
      <c r="IN623" s="202"/>
      <c r="IO623" s="202"/>
      <c r="IP623" s="202"/>
      <c r="IQ623" s="202"/>
      <c r="IR623" s="202"/>
      <c r="IS623" s="202"/>
      <c r="IT623" s="202"/>
      <c r="IU623" s="202"/>
      <c r="IV623" s="202"/>
      <c r="IW623" s="202"/>
      <c r="IX623" s="202"/>
      <c r="IY623" s="202"/>
      <c r="IZ623" s="202"/>
      <c r="JA623" s="202"/>
      <c r="JB623" s="202"/>
      <c r="JC623" s="202"/>
      <c r="JD623" s="202"/>
      <c r="JE623" s="202"/>
      <c r="JF623" s="202"/>
      <c r="JG623" s="202"/>
      <c r="JH623" s="202"/>
      <c r="JI623" s="202"/>
      <c r="JJ623" s="202"/>
      <c r="JK623" s="202"/>
      <c r="JL623" s="202"/>
      <c r="JM623" s="202"/>
      <c r="JN623" s="202"/>
      <c r="JO623" s="202"/>
      <c r="JP623" s="202"/>
      <c r="JQ623" s="202"/>
      <c r="JR623" s="202"/>
      <c r="JS623" s="202"/>
      <c r="JT623" s="202"/>
      <c r="JU623" s="202"/>
      <c r="JV623" s="202"/>
      <c r="JW623" s="202"/>
      <c r="JX623" s="202"/>
      <c r="JY623" s="202"/>
      <c r="JZ623" s="202"/>
      <c r="KA623" s="202"/>
      <c r="KB623" s="202"/>
      <c r="KC623" s="202"/>
      <c r="KD623" s="202"/>
      <c r="KE623" s="202"/>
      <c r="KF623" s="202"/>
      <c r="KG623" s="202"/>
      <c r="KH623" s="202"/>
      <c r="KI623" s="202"/>
      <c r="KJ623" s="202"/>
      <c r="KK623" s="202"/>
      <c r="KL623" s="202"/>
      <c r="KM623" s="202"/>
      <c r="KN623" s="202"/>
      <c r="KO623" s="202"/>
      <c r="KP623" s="202"/>
      <c r="KQ623" s="202"/>
      <c r="KR623" s="202"/>
      <c r="KS623" s="202"/>
      <c r="KT623" s="202"/>
      <c r="KU623" s="202"/>
      <c r="KV623" s="202"/>
      <c r="KW623" s="202"/>
      <c r="KX623" s="202"/>
      <c r="KY623" s="202"/>
      <c r="KZ623" s="202"/>
      <c r="LA623" s="202"/>
      <c r="LB623" s="202"/>
      <c r="LC623" s="202"/>
      <c r="LD623" s="202"/>
      <c r="LE623" s="202"/>
      <c r="LF623" s="202"/>
      <c r="LG623" s="202"/>
      <c r="LH623" s="202"/>
      <c r="LI623" s="202"/>
      <c r="LJ623" s="202"/>
      <c r="LK623" s="202"/>
      <c r="LL623" s="202"/>
      <c r="LM623" s="202"/>
      <c r="LN623" s="202"/>
      <c r="LO623" s="202"/>
      <c r="LP623" s="202"/>
      <c r="LQ623" s="202"/>
      <c r="LR623" s="202"/>
      <c r="LS623" s="202"/>
      <c r="LT623" s="202"/>
      <c r="LU623" s="202"/>
      <c r="LV623" s="202"/>
      <c r="LW623" s="202"/>
      <c r="LX623" s="202"/>
      <c r="LY623" s="202"/>
      <c r="LZ623" s="202"/>
      <c r="MA623" s="202"/>
      <c r="MB623" s="202"/>
      <c r="MC623" s="202"/>
      <c r="MD623" s="202"/>
      <c r="ME623" s="202"/>
      <c r="MF623" s="202"/>
      <c r="MG623" s="202"/>
      <c r="MH623" s="202"/>
      <c r="MI623" s="202"/>
      <c r="MJ623" s="202"/>
      <c r="MK623" s="202"/>
      <c r="ML623" s="202"/>
      <c r="MM623" s="202"/>
      <c r="MN623" s="202"/>
      <c r="MO623" s="202"/>
      <c r="MP623" s="202"/>
      <c r="MQ623" s="202"/>
      <c r="MR623" s="202"/>
      <c r="MS623" s="202"/>
      <c r="MT623" s="202"/>
      <c r="MU623" s="202"/>
      <c r="MV623" s="202"/>
      <c r="MW623" s="202"/>
      <c r="MX623" s="202"/>
      <c r="MY623" s="202"/>
      <c r="MZ623" s="202"/>
      <c r="NA623" s="202"/>
      <c r="NB623" s="202"/>
      <c r="NC623" s="202"/>
      <c r="ND623" s="202"/>
      <c r="NE623" s="202"/>
      <c r="NF623" s="202"/>
      <c r="NG623" s="202"/>
      <c r="NH623" s="202"/>
      <c r="NI623" s="202"/>
      <c r="NJ623" s="202"/>
      <c r="NK623" s="202"/>
      <c r="NL623" s="202"/>
      <c r="NM623" s="202"/>
      <c r="NN623" s="202"/>
      <c r="NO623" s="202"/>
      <c r="NP623" s="202"/>
      <c r="NQ623" s="202"/>
      <c r="NR623" s="202"/>
      <c r="NS623" s="202"/>
      <c r="NT623" s="202"/>
      <c r="NU623" s="202"/>
      <c r="NV623" s="202"/>
      <c r="NW623" s="202"/>
      <c r="NX623" s="202"/>
      <c r="NY623" s="202"/>
      <c r="NZ623" s="202"/>
      <c r="OA623" s="202"/>
      <c r="OB623" s="202"/>
      <c r="OC623" s="202"/>
      <c r="OD623" s="202"/>
      <c r="OE623" s="202"/>
      <c r="OF623" s="202"/>
      <c r="OG623" s="202"/>
      <c r="OH623" s="202"/>
      <c r="OI623" s="202"/>
      <c r="OJ623" s="202"/>
      <c r="OK623" s="202"/>
      <c r="OL623" s="202"/>
      <c r="OM623" s="202"/>
      <c r="ON623" s="202"/>
      <c r="OO623" s="202"/>
      <c r="OP623" s="202"/>
      <c r="OQ623" s="202"/>
      <c r="OR623" s="202"/>
      <c r="OS623" s="202"/>
      <c r="OT623" s="202"/>
      <c r="OU623" s="202"/>
      <c r="OV623" s="202"/>
      <c r="OW623" s="202"/>
      <c r="OX623" s="202"/>
      <c r="OY623" s="202"/>
      <c r="OZ623" s="202"/>
      <c r="PA623" s="202"/>
      <c r="PB623" s="202"/>
      <c r="PC623" s="202"/>
      <c r="PD623" s="202"/>
      <c r="PE623" s="202"/>
      <c r="PF623" s="202"/>
      <c r="PG623" s="202"/>
      <c r="PH623" s="202"/>
      <c r="PI623" s="202"/>
      <c r="PJ623" s="202"/>
      <c r="PK623" s="202"/>
      <c r="PL623" s="202"/>
      <c r="PM623" s="202"/>
      <c r="PN623" s="202"/>
      <c r="PO623" s="202"/>
      <c r="PP623" s="202"/>
      <c r="PQ623" s="202"/>
      <c r="PR623" s="202"/>
      <c r="PS623" s="202"/>
      <c r="PT623" s="202"/>
      <c r="PU623" s="202"/>
      <c r="PV623" s="202"/>
      <c r="PW623" s="202"/>
      <c r="PX623" s="202"/>
      <c r="PY623" s="202"/>
      <c r="PZ623" s="202"/>
      <c r="QA623" s="202"/>
      <c r="QB623" s="202"/>
      <c r="QC623" s="202"/>
      <c r="QD623" s="202"/>
      <c r="QE623" s="202"/>
      <c r="QF623" s="202"/>
      <c r="QG623" s="202"/>
      <c r="QH623" s="202"/>
      <c r="QI623" s="202"/>
      <c r="QJ623" s="202"/>
      <c r="QK623" s="202"/>
      <c r="QL623" s="202"/>
      <c r="QM623" s="202"/>
      <c r="QN623" s="202"/>
      <c r="QO623" s="202"/>
      <c r="QP623" s="202"/>
      <c r="QQ623" s="202"/>
      <c r="QR623" s="202"/>
      <c r="QS623" s="202"/>
      <c r="QT623" s="202"/>
      <c r="QU623" s="202"/>
      <c r="QV623" s="202"/>
      <c r="QW623" s="202"/>
      <c r="QX623" s="202"/>
      <c r="QY623" s="202"/>
      <c r="QZ623" s="202"/>
      <c r="RA623" s="202"/>
      <c r="RB623" s="202"/>
      <c r="RC623" s="202"/>
      <c r="RD623" s="202"/>
      <c r="RE623" s="202"/>
      <c r="RF623" s="202"/>
      <c r="RG623" s="202"/>
      <c r="RH623" s="202"/>
      <c r="RI623" s="202"/>
      <c r="RJ623" s="202"/>
      <c r="RK623" s="202"/>
      <c r="RL623" s="202"/>
      <c r="RM623" s="202"/>
      <c r="RN623" s="202"/>
      <c r="RO623" s="202"/>
      <c r="RP623" s="202"/>
      <c r="RQ623" s="202"/>
      <c r="RR623" s="202"/>
      <c r="RS623" s="202"/>
      <c r="RT623" s="202"/>
      <c r="RU623" s="202"/>
      <c r="RV623" s="202"/>
      <c r="RW623" s="202"/>
      <c r="RX623" s="202"/>
      <c r="RY623" s="202"/>
      <c r="RZ623" s="202"/>
      <c r="SA623" s="202"/>
      <c r="SB623" s="202"/>
      <c r="SC623" s="202"/>
      <c r="SD623" s="202"/>
      <c r="SE623" s="202"/>
      <c r="SF623" s="202"/>
      <c r="SG623" s="202"/>
      <c r="SH623" s="202"/>
      <c r="SI623" s="202"/>
      <c r="SJ623" s="202"/>
      <c r="SK623" s="202"/>
      <c r="SL623" s="202"/>
      <c r="SM623" s="202"/>
      <c r="SN623" s="202"/>
      <c r="SO623" s="202"/>
      <c r="SP623" s="202"/>
      <c r="SQ623" s="202"/>
      <c r="SR623" s="202"/>
      <c r="SS623" s="202"/>
      <c r="ST623" s="202"/>
      <c r="SU623" s="202"/>
      <c r="SV623" s="202"/>
      <c r="SW623" s="202"/>
      <c r="SX623" s="202"/>
      <c r="SY623" s="202"/>
      <c r="SZ623" s="202"/>
      <c r="TA623" s="202"/>
      <c r="TB623" s="202"/>
      <c r="TC623" s="202"/>
      <c r="TD623" s="202"/>
      <c r="TE623" s="202"/>
      <c r="TF623" s="202"/>
      <c r="TG623" s="202"/>
      <c r="TH623" s="202"/>
      <c r="TI623" s="202"/>
      <c r="TJ623" s="202"/>
      <c r="TK623" s="202"/>
      <c r="TL623" s="202"/>
      <c r="TM623" s="202"/>
      <c r="TN623" s="202"/>
      <c r="TO623" s="202"/>
      <c r="TP623" s="202"/>
      <c r="TQ623" s="202"/>
      <c r="TR623" s="202"/>
      <c r="TS623" s="202"/>
      <c r="TT623" s="202"/>
      <c r="TU623" s="202"/>
      <c r="TV623" s="202"/>
      <c r="TW623" s="202"/>
      <c r="TX623" s="202"/>
      <c r="TY623" s="202"/>
      <c r="TZ623" s="202"/>
      <c r="UA623" s="202"/>
      <c r="UB623" s="202"/>
      <c r="UC623" s="202"/>
      <c r="UD623" s="202"/>
      <c r="UE623" s="202"/>
      <c r="UF623" s="202"/>
      <c r="UG623" s="202"/>
      <c r="UH623" s="202"/>
      <c r="UI623" s="202"/>
      <c r="UJ623" s="202"/>
      <c r="UK623" s="202"/>
      <c r="UL623" s="202"/>
      <c r="UM623" s="202"/>
      <c r="UN623" s="202"/>
      <c r="UO623" s="202"/>
      <c r="UP623" s="202"/>
      <c r="UQ623" s="202"/>
      <c r="UR623" s="202"/>
      <c r="US623" s="202"/>
      <c r="UT623" s="202"/>
      <c r="UU623" s="202"/>
      <c r="UV623" s="202"/>
      <c r="UW623" s="202"/>
      <c r="UX623" s="202"/>
      <c r="UY623" s="202"/>
      <c r="UZ623" s="202"/>
      <c r="VA623" s="202"/>
      <c r="VB623" s="202"/>
      <c r="VC623" s="202"/>
      <c r="VD623" s="202"/>
      <c r="VE623" s="202"/>
      <c r="VF623" s="202"/>
      <c r="VG623" s="202"/>
      <c r="VH623" s="202"/>
      <c r="VI623" s="202"/>
      <c r="VJ623" s="202"/>
      <c r="VK623" s="202"/>
      <c r="VL623" s="202"/>
      <c r="VM623" s="202"/>
      <c r="VN623" s="202"/>
      <c r="VO623" s="202"/>
      <c r="VP623" s="202"/>
      <c r="VQ623" s="202"/>
      <c r="VR623" s="202"/>
      <c r="VS623" s="202"/>
      <c r="VT623" s="202"/>
      <c r="VU623" s="202"/>
      <c r="VV623" s="202"/>
      <c r="VW623" s="202"/>
      <c r="VX623" s="202"/>
      <c r="VY623" s="202"/>
      <c r="VZ623" s="202"/>
      <c r="WA623" s="202"/>
      <c r="WB623" s="202"/>
      <c r="WC623" s="202"/>
      <c r="WD623" s="202"/>
      <c r="WE623" s="202"/>
      <c r="WF623" s="202"/>
      <c r="WG623" s="202"/>
      <c r="WH623" s="202"/>
      <c r="WI623" s="202"/>
      <c r="WJ623" s="202"/>
      <c r="WK623" s="202"/>
      <c r="WL623" s="202"/>
      <c r="WM623" s="202"/>
      <c r="WN623" s="202"/>
      <c r="WO623" s="202"/>
      <c r="WP623" s="202"/>
      <c r="WQ623" s="202"/>
      <c r="WR623" s="202"/>
      <c r="WS623" s="202"/>
      <c r="WT623" s="202"/>
      <c r="WU623" s="202"/>
      <c r="WV623" s="202"/>
      <c r="WW623" s="202"/>
      <c r="WX623" s="202"/>
      <c r="WY623" s="202"/>
      <c r="WZ623" s="202"/>
      <c r="XA623" s="202"/>
      <c r="XB623" s="202"/>
      <c r="XC623" s="202"/>
      <c r="XD623" s="202"/>
      <c r="XE623" s="202"/>
      <c r="XF623" s="202"/>
      <c r="XG623" s="202"/>
      <c r="XH623" s="202"/>
      <c r="XI623" s="202"/>
      <c r="XJ623" s="202"/>
      <c r="XK623" s="202"/>
      <c r="XL623" s="202"/>
      <c r="XM623" s="202"/>
      <c r="XN623" s="202"/>
      <c r="XO623" s="202"/>
      <c r="XP623" s="202"/>
      <c r="XQ623" s="202"/>
      <c r="XR623" s="202"/>
      <c r="XS623" s="202"/>
      <c r="XT623" s="202"/>
      <c r="XU623" s="202"/>
      <c r="XV623" s="202"/>
      <c r="XW623" s="202"/>
      <c r="XX623" s="202"/>
      <c r="XY623" s="202"/>
      <c r="XZ623" s="202"/>
      <c r="YA623" s="202"/>
      <c r="YB623" s="202"/>
      <c r="YC623" s="202"/>
      <c r="YD623" s="202"/>
      <c r="YE623" s="202"/>
      <c r="YF623" s="202"/>
      <c r="YG623" s="202"/>
      <c r="YH623" s="202"/>
      <c r="YI623" s="202"/>
      <c r="YJ623" s="202"/>
      <c r="YK623" s="202"/>
      <c r="YL623" s="202"/>
      <c r="YM623" s="202"/>
      <c r="YN623" s="202"/>
      <c r="YO623" s="202"/>
      <c r="YP623" s="202"/>
      <c r="YQ623" s="202"/>
      <c r="YR623" s="202"/>
      <c r="YS623" s="202"/>
      <c r="YT623" s="202"/>
      <c r="YU623" s="202"/>
      <c r="YV623" s="202"/>
      <c r="YW623" s="202"/>
      <c r="YX623" s="202"/>
      <c r="YY623" s="202"/>
      <c r="YZ623" s="202"/>
      <c r="ZA623" s="202"/>
      <c r="ZB623" s="202"/>
      <c r="ZC623" s="202"/>
      <c r="ZD623" s="202"/>
      <c r="ZE623" s="202"/>
      <c r="ZF623" s="202"/>
      <c r="ZG623" s="202"/>
      <c r="ZH623" s="202"/>
      <c r="ZI623" s="202"/>
      <c r="ZJ623" s="202"/>
      <c r="ZK623" s="202"/>
      <c r="ZL623" s="202"/>
      <c r="ZM623" s="202"/>
      <c r="ZN623" s="202"/>
      <c r="ZO623" s="202"/>
      <c r="ZP623" s="202"/>
      <c r="ZQ623" s="202"/>
      <c r="ZR623" s="202"/>
      <c r="ZS623" s="202"/>
      <c r="ZT623" s="202"/>
      <c r="ZU623" s="202"/>
      <c r="ZV623" s="202"/>
      <c r="ZW623" s="202"/>
      <c r="ZX623" s="202"/>
      <c r="ZY623" s="202"/>
      <c r="ZZ623" s="202"/>
      <c r="AAA623" s="202"/>
      <c r="AAB623" s="202"/>
      <c r="AAC623" s="202"/>
      <c r="AAD623" s="202"/>
      <c r="AAE623" s="202"/>
      <c r="AAF623" s="202"/>
      <c r="AAG623" s="202"/>
      <c r="AAH623" s="202"/>
      <c r="AAI623" s="202"/>
      <c r="AAJ623" s="202"/>
      <c r="AAK623" s="202"/>
      <c r="AAL623" s="202"/>
      <c r="AAM623" s="202"/>
      <c r="AAN623" s="202"/>
      <c r="AAO623" s="202"/>
      <c r="AAP623" s="202"/>
      <c r="AAQ623" s="202"/>
      <c r="AAR623" s="202"/>
      <c r="AAS623" s="202"/>
      <c r="AAT623" s="202"/>
      <c r="AAU623" s="202"/>
      <c r="AAV623" s="202"/>
      <c r="AAW623" s="202"/>
      <c r="AAX623" s="202"/>
      <c r="AAY623" s="202"/>
      <c r="AAZ623" s="202"/>
      <c r="ABA623" s="202"/>
      <c r="ABB623" s="202"/>
      <c r="ABC623" s="202"/>
      <c r="ABD623" s="202"/>
      <c r="ABE623" s="202"/>
      <c r="ABF623" s="202"/>
      <c r="ABG623" s="202"/>
      <c r="ABH623" s="202"/>
      <c r="ABI623" s="202"/>
      <c r="ABJ623" s="202"/>
      <c r="ABK623" s="202"/>
      <c r="ABL623" s="202"/>
      <c r="ABM623" s="202"/>
      <c r="ABN623" s="202"/>
      <c r="ABO623" s="202"/>
      <c r="ABP623" s="202"/>
      <c r="ABQ623" s="202"/>
      <c r="ABR623" s="202"/>
      <c r="ABS623" s="202"/>
      <c r="ABT623" s="202"/>
      <c r="ABU623" s="202"/>
      <c r="ABV623" s="202"/>
      <c r="ABW623" s="202"/>
      <c r="ABX623" s="202"/>
      <c r="ABY623" s="202"/>
      <c r="ABZ623" s="202"/>
      <c r="ACA623" s="202"/>
      <c r="ACB623" s="202"/>
      <c r="ACC623" s="202"/>
      <c r="ACD623" s="202"/>
      <c r="ACE623" s="202"/>
      <c r="ACF623" s="202"/>
      <c r="ACG623" s="202"/>
      <c r="ACH623" s="202"/>
      <c r="ACI623" s="202"/>
      <c r="ACJ623" s="202"/>
      <c r="ACK623" s="202"/>
      <c r="ACL623" s="202"/>
      <c r="ACM623" s="202"/>
      <c r="ACN623" s="202"/>
      <c r="ACO623" s="202"/>
      <c r="ACP623" s="202"/>
      <c r="ACQ623" s="202"/>
      <c r="ACR623" s="202"/>
      <c r="ACS623" s="202"/>
      <c r="ACT623" s="202"/>
      <c r="ACU623" s="202"/>
      <c r="ACV623" s="202"/>
      <c r="ACW623" s="202"/>
      <c r="ACX623" s="202"/>
      <c r="ACY623" s="202"/>
      <c r="ACZ623" s="202"/>
      <c r="ADA623" s="202"/>
      <c r="ADB623" s="202"/>
      <c r="ADC623" s="202"/>
      <c r="ADD623" s="202"/>
      <c r="ADE623" s="202"/>
      <c r="ADF623" s="202"/>
      <c r="ADG623" s="202"/>
      <c r="ADH623" s="202"/>
      <c r="ADI623" s="202"/>
      <c r="ADJ623" s="202"/>
      <c r="ADK623" s="202"/>
      <c r="ADL623" s="202"/>
      <c r="ADM623" s="202"/>
      <c r="ADN623" s="202"/>
      <c r="ADO623" s="202"/>
      <c r="ADP623" s="202"/>
      <c r="ADQ623" s="202"/>
      <c r="ADR623" s="202"/>
      <c r="ADS623" s="202"/>
      <c r="ADT623" s="202"/>
      <c r="ADU623" s="202"/>
      <c r="ADV623" s="202"/>
      <c r="ADW623" s="202"/>
      <c r="ADX623" s="202"/>
      <c r="ADY623" s="202"/>
      <c r="ADZ623" s="202"/>
      <c r="AEA623" s="202"/>
      <c r="AEB623" s="202"/>
      <c r="AEC623" s="202"/>
      <c r="AED623" s="202"/>
      <c r="AEE623" s="202"/>
      <c r="AEF623" s="202"/>
      <c r="AEG623" s="202"/>
      <c r="AEH623" s="202"/>
      <c r="AEI623" s="202"/>
      <c r="AEJ623" s="202"/>
      <c r="AEK623" s="202"/>
      <c r="AEL623" s="202"/>
      <c r="AEM623" s="202"/>
      <c r="AEN623" s="202"/>
      <c r="AEO623" s="202"/>
      <c r="AEP623" s="202"/>
      <c r="AEQ623" s="202"/>
      <c r="AER623" s="202"/>
      <c r="AES623" s="202"/>
      <c r="AET623" s="202"/>
      <c r="AEU623" s="202"/>
      <c r="AEV623" s="202"/>
      <c r="AEW623" s="202"/>
      <c r="AEX623" s="202"/>
      <c r="AEY623" s="202"/>
      <c r="AEZ623" s="202"/>
      <c r="AFA623" s="202"/>
      <c r="AFB623" s="202"/>
      <c r="AFC623" s="202"/>
      <c r="AFD623" s="202"/>
      <c r="AFE623" s="202"/>
      <c r="AFF623" s="202"/>
      <c r="AFG623" s="202"/>
      <c r="AFH623" s="202"/>
      <c r="AFI623" s="202"/>
      <c r="AFJ623" s="202"/>
      <c r="AFK623" s="202"/>
      <c r="AFL623" s="202"/>
      <c r="AFM623" s="202"/>
      <c r="AFN623" s="202"/>
      <c r="AFO623" s="202"/>
      <c r="AFP623" s="202"/>
      <c r="AFQ623" s="202"/>
      <c r="AFR623" s="202"/>
      <c r="AFS623" s="202"/>
      <c r="AFT623" s="202"/>
      <c r="AFU623" s="202"/>
      <c r="AFV623" s="202"/>
      <c r="AFW623" s="202"/>
      <c r="AFX623" s="202"/>
      <c r="AFY623" s="202"/>
      <c r="AFZ623" s="202"/>
      <c r="AGA623" s="202"/>
      <c r="AGB623" s="202"/>
      <c r="AGC623" s="202"/>
      <c r="AGD623" s="202"/>
      <c r="AGE623" s="202"/>
      <c r="AGF623" s="202"/>
      <c r="AGG623" s="202"/>
      <c r="AGH623" s="202"/>
      <c r="AGI623" s="202"/>
      <c r="AGJ623" s="202"/>
      <c r="AGK623" s="202"/>
      <c r="AGL623" s="202"/>
      <c r="AGM623" s="202"/>
      <c r="AGN623" s="202"/>
      <c r="AGO623" s="202"/>
      <c r="AGP623" s="202"/>
    </row>
    <row r="624" spans="1:874" s="201" customFormat="1" ht="33" customHeight="1">
      <c r="A624" s="121"/>
      <c r="B624" s="119">
        <v>43546</v>
      </c>
      <c r="C624" s="269">
        <v>314647</v>
      </c>
      <c r="D624" s="269">
        <v>1603</v>
      </c>
      <c r="E624" s="121" t="s">
        <v>243</v>
      </c>
      <c r="F624" s="269" t="s">
        <v>335</v>
      </c>
      <c r="G624" s="146">
        <v>43633</v>
      </c>
      <c r="H624" s="121"/>
      <c r="I624" s="121" t="s">
        <v>26</v>
      </c>
      <c r="J624" s="269">
        <v>1367</v>
      </c>
      <c r="K624" s="255">
        <v>1.39</v>
      </c>
      <c r="L624" s="255">
        <f t="shared" si="211"/>
        <v>1900.1299999999999</v>
      </c>
      <c r="M624" s="255">
        <v>1.22</v>
      </c>
      <c r="N624" s="133">
        <f t="shared" si="212"/>
        <v>1667.74</v>
      </c>
      <c r="O624" s="134">
        <f t="shared" si="213"/>
        <v>0.16999999999999993</v>
      </c>
      <c r="P624" s="135">
        <f t="shared" si="214"/>
        <v>232.3899999999999</v>
      </c>
      <c r="Q624" s="135"/>
      <c r="R624" s="133" t="s">
        <v>27</v>
      </c>
      <c r="S624" s="133">
        <f t="shared" si="217"/>
        <v>0.05</v>
      </c>
      <c r="T624" s="121">
        <f t="shared" si="215"/>
        <v>68.350000000000009</v>
      </c>
      <c r="U624" s="121"/>
      <c r="V624" s="290"/>
      <c r="W624" s="290"/>
      <c r="X624" s="290"/>
      <c r="Y624" s="290"/>
      <c r="Z624" s="290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P624" s="202"/>
      <c r="AQ624" s="202"/>
      <c r="AR624" s="202"/>
      <c r="AS624" s="202"/>
      <c r="AT624" s="202"/>
      <c r="AU624" s="202"/>
      <c r="AV624" s="202"/>
      <c r="AW624" s="202"/>
      <c r="AX624" s="202"/>
      <c r="AY624" s="202"/>
      <c r="AZ624" s="202"/>
      <c r="BA624" s="202"/>
      <c r="BB624" s="202"/>
      <c r="BC624" s="202"/>
      <c r="BD624" s="202"/>
      <c r="BE624" s="202"/>
      <c r="BF624" s="202"/>
      <c r="BG624" s="202"/>
      <c r="BH624" s="202"/>
      <c r="BI624" s="202"/>
      <c r="BJ624" s="202"/>
      <c r="BK624" s="202"/>
      <c r="BL624" s="202"/>
      <c r="BM624" s="202"/>
      <c r="BN624" s="202"/>
      <c r="BO624" s="202"/>
      <c r="BP624" s="202"/>
      <c r="BQ624" s="202"/>
      <c r="BR624" s="202"/>
      <c r="BS624" s="202"/>
      <c r="BT624" s="202"/>
      <c r="BU624" s="202"/>
      <c r="BV624" s="202"/>
      <c r="BW624" s="202"/>
      <c r="BX624" s="202"/>
      <c r="BY624" s="202"/>
      <c r="BZ624" s="202"/>
      <c r="CA624" s="202"/>
      <c r="CB624" s="202"/>
      <c r="CC624" s="202"/>
      <c r="CD624" s="202"/>
      <c r="CE624" s="202"/>
      <c r="CF624" s="202"/>
      <c r="CG624" s="202"/>
      <c r="CH624" s="202"/>
      <c r="CI624" s="202"/>
      <c r="CJ624" s="202"/>
      <c r="CK624" s="202"/>
      <c r="CL624" s="202"/>
      <c r="CM624" s="202"/>
      <c r="CN624" s="202"/>
      <c r="CO624" s="202"/>
      <c r="CP624" s="202"/>
      <c r="CQ624" s="202"/>
      <c r="CR624" s="202"/>
      <c r="CS624" s="202"/>
      <c r="CT624" s="202"/>
      <c r="CU624" s="202"/>
      <c r="CV624" s="202"/>
      <c r="CW624" s="202"/>
      <c r="CX624" s="202"/>
      <c r="CY624" s="202"/>
      <c r="CZ624" s="202"/>
      <c r="DA624" s="202"/>
      <c r="DB624" s="202"/>
      <c r="DC624" s="202"/>
      <c r="DD624" s="202"/>
      <c r="DE624" s="202"/>
      <c r="DF624" s="202"/>
      <c r="DG624" s="202"/>
      <c r="DH624" s="202"/>
      <c r="DI624" s="202"/>
      <c r="DJ624" s="202"/>
      <c r="DK624" s="202"/>
      <c r="DL624" s="202"/>
      <c r="DM624" s="202"/>
      <c r="DN624" s="202"/>
      <c r="DO624" s="202"/>
      <c r="DP624" s="202"/>
      <c r="DQ624" s="202"/>
      <c r="DR624" s="202"/>
      <c r="DS624" s="202"/>
      <c r="DT624" s="202"/>
      <c r="DU624" s="202"/>
      <c r="DV624" s="202"/>
      <c r="DW624" s="202"/>
      <c r="DX624" s="202"/>
      <c r="DY624" s="202"/>
      <c r="DZ624" s="202"/>
      <c r="EA624" s="202"/>
      <c r="EB624" s="202"/>
      <c r="EC624" s="202"/>
      <c r="ED624" s="202"/>
      <c r="EE624" s="202"/>
      <c r="EF624" s="202"/>
      <c r="EG624" s="202"/>
      <c r="EH624" s="202"/>
      <c r="EI624" s="202"/>
      <c r="EJ624" s="202"/>
      <c r="EK624" s="202"/>
      <c r="EL624" s="202"/>
      <c r="EM624" s="202"/>
      <c r="EN624" s="202"/>
      <c r="EO624" s="202"/>
      <c r="EP624" s="202"/>
      <c r="EQ624" s="202"/>
      <c r="ER624" s="202"/>
      <c r="ES624" s="202"/>
      <c r="ET624" s="202"/>
      <c r="EU624" s="202"/>
      <c r="EV624" s="202"/>
      <c r="EW624" s="202"/>
      <c r="EX624" s="202"/>
      <c r="EY624" s="202"/>
      <c r="EZ624" s="202"/>
      <c r="FA624" s="202"/>
      <c r="FB624" s="202"/>
      <c r="FC624" s="202"/>
      <c r="FD624" s="202"/>
      <c r="FE624" s="202"/>
      <c r="FF624" s="202"/>
      <c r="FG624" s="202"/>
      <c r="FH624" s="202"/>
      <c r="FI624" s="202"/>
      <c r="FJ624" s="202"/>
      <c r="FK624" s="202"/>
      <c r="FL624" s="202"/>
      <c r="FM624" s="202"/>
      <c r="FN624" s="202"/>
      <c r="FO624" s="202"/>
      <c r="FP624" s="202"/>
      <c r="FQ624" s="202"/>
      <c r="FR624" s="202"/>
      <c r="FS624" s="202"/>
      <c r="FT624" s="202"/>
      <c r="FU624" s="202"/>
      <c r="FV624" s="202"/>
      <c r="FW624" s="202"/>
      <c r="FX624" s="202"/>
      <c r="FY624" s="202"/>
      <c r="FZ624" s="202"/>
      <c r="GA624" s="202"/>
      <c r="GB624" s="202"/>
      <c r="GC624" s="202"/>
      <c r="GD624" s="202"/>
      <c r="GE624" s="202"/>
      <c r="GF624" s="202"/>
      <c r="GG624" s="202"/>
      <c r="GH624" s="202"/>
      <c r="GI624" s="202"/>
      <c r="GJ624" s="202"/>
      <c r="GK624" s="202"/>
      <c r="GL624" s="202"/>
      <c r="GM624" s="202"/>
      <c r="GN624" s="202"/>
      <c r="GO624" s="202"/>
      <c r="GP624" s="202"/>
      <c r="GQ624" s="202"/>
      <c r="GR624" s="202"/>
      <c r="GS624" s="202"/>
      <c r="GT624" s="202"/>
      <c r="GU624" s="202"/>
      <c r="GV624" s="202"/>
      <c r="GW624" s="202"/>
      <c r="GX624" s="202"/>
      <c r="GY624" s="202"/>
      <c r="GZ624" s="202"/>
      <c r="HA624" s="202"/>
      <c r="HB624" s="202"/>
      <c r="HC624" s="202"/>
      <c r="HD624" s="202"/>
      <c r="HE624" s="202"/>
      <c r="HF624" s="202"/>
      <c r="HG624" s="202"/>
      <c r="HH624" s="202"/>
      <c r="HI624" s="202"/>
      <c r="HJ624" s="202"/>
      <c r="HK624" s="202"/>
      <c r="HL624" s="202"/>
      <c r="HM624" s="202"/>
      <c r="HN624" s="202"/>
      <c r="HO624" s="202"/>
      <c r="HP624" s="202"/>
      <c r="HQ624" s="202"/>
      <c r="HR624" s="202"/>
      <c r="HS624" s="202"/>
      <c r="HT624" s="202"/>
      <c r="HU624" s="202"/>
      <c r="HV624" s="202"/>
      <c r="HW624" s="202"/>
      <c r="HX624" s="202"/>
      <c r="HY624" s="202"/>
      <c r="HZ624" s="202"/>
      <c r="IA624" s="202"/>
      <c r="IB624" s="202"/>
      <c r="IC624" s="202"/>
      <c r="ID624" s="202"/>
      <c r="IE624" s="202"/>
      <c r="IF624" s="202"/>
      <c r="IG624" s="202"/>
      <c r="IH624" s="202"/>
      <c r="II624" s="202"/>
      <c r="IJ624" s="202"/>
      <c r="IK624" s="202"/>
      <c r="IL624" s="202"/>
      <c r="IM624" s="202"/>
      <c r="IN624" s="202"/>
      <c r="IO624" s="202"/>
      <c r="IP624" s="202"/>
      <c r="IQ624" s="202"/>
      <c r="IR624" s="202"/>
      <c r="IS624" s="202"/>
      <c r="IT624" s="202"/>
      <c r="IU624" s="202"/>
      <c r="IV624" s="202"/>
      <c r="IW624" s="202"/>
      <c r="IX624" s="202"/>
      <c r="IY624" s="202"/>
      <c r="IZ624" s="202"/>
      <c r="JA624" s="202"/>
      <c r="JB624" s="202"/>
      <c r="JC624" s="202"/>
      <c r="JD624" s="202"/>
      <c r="JE624" s="202"/>
      <c r="JF624" s="202"/>
      <c r="JG624" s="202"/>
      <c r="JH624" s="202"/>
      <c r="JI624" s="202"/>
      <c r="JJ624" s="202"/>
      <c r="JK624" s="202"/>
      <c r="JL624" s="202"/>
      <c r="JM624" s="202"/>
      <c r="JN624" s="202"/>
      <c r="JO624" s="202"/>
      <c r="JP624" s="202"/>
      <c r="JQ624" s="202"/>
      <c r="JR624" s="202"/>
      <c r="JS624" s="202"/>
      <c r="JT624" s="202"/>
      <c r="JU624" s="202"/>
      <c r="JV624" s="202"/>
      <c r="JW624" s="202"/>
      <c r="JX624" s="202"/>
      <c r="JY624" s="202"/>
      <c r="JZ624" s="202"/>
      <c r="KA624" s="202"/>
      <c r="KB624" s="202"/>
      <c r="KC624" s="202"/>
      <c r="KD624" s="202"/>
      <c r="KE624" s="202"/>
      <c r="KF624" s="202"/>
      <c r="KG624" s="202"/>
      <c r="KH624" s="202"/>
      <c r="KI624" s="202"/>
      <c r="KJ624" s="202"/>
      <c r="KK624" s="202"/>
      <c r="KL624" s="202"/>
      <c r="KM624" s="202"/>
      <c r="KN624" s="202"/>
      <c r="KO624" s="202"/>
      <c r="KP624" s="202"/>
      <c r="KQ624" s="202"/>
      <c r="KR624" s="202"/>
      <c r="KS624" s="202"/>
      <c r="KT624" s="202"/>
      <c r="KU624" s="202"/>
      <c r="KV624" s="202"/>
      <c r="KW624" s="202"/>
      <c r="KX624" s="202"/>
      <c r="KY624" s="202"/>
      <c r="KZ624" s="202"/>
      <c r="LA624" s="202"/>
      <c r="LB624" s="202"/>
      <c r="LC624" s="202"/>
      <c r="LD624" s="202"/>
      <c r="LE624" s="202"/>
      <c r="LF624" s="202"/>
      <c r="LG624" s="202"/>
      <c r="LH624" s="202"/>
      <c r="LI624" s="202"/>
      <c r="LJ624" s="202"/>
      <c r="LK624" s="202"/>
      <c r="LL624" s="202"/>
      <c r="LM624" s="202"/>
      <c r="LN624" s="202"/>
      <c r="LO624" s="202"/>
      <c r="LP624" s="202"/>
      <c r="LQ624" s="202"/>
      <c r="LR624" s="202"/>
      <c r="LS624" s="202"/>
      <c r="LT624" s="202"/>
      <c r="LU624" s="202"/>
      <c r="LV624" s="202"/>
      <c r="LW624" s="202"/>
      <c r="LX624" s="202"/>
      <c r="LY624" s="202"/>
      <c r="LZ624" s="202"/>
      <c r="MA624" s="202"/>
      <c r="MB624" s="202"/>
      <c r="MC624" s="202"/>
      <c r="MD624" s="202"/>
      <c r="ME624" s="202"/>
      <c r="MF624" s="202"/>
      <c r="MG624" s="202"/>
      <c r="MH624" s="202"/>
      <c r="MI624" s="202"/>
      <c r="MJ624" s="202"/>
      <c r="MK624" s="202"/>
      <c r="ML624" s="202"/>
      <c r="MM624" s="202"/>
      <c r="MN624" s="202"/>
      <c r="MO624" s="202"/>
      <c r="MP624" s="202"/>
      <c r="MQ624" s="202"/>
      <c r="MR624" s="202"/>
      <c r="MS624" s="202"/>
      <c r="MT624" s="202"/>
      <c r="MU624" s="202"/>
      <c r="MV624" s="202"/>
      <c r="MW624" s="202"/>
      <c r="MX624" s="202"/>
      <c r="MY624" s="202"/>
      <c r="MZ624" s="202"/>
      <c r="NA624" s="202"/>
      <c r="NB624" s="202"/>
      <c r="NC624" s="202"/>
      <c r="ND624" s="202"/>
      <c r="NE624" s="202"/>
      <c r="NF624" s="202"/>
      <c r="NG624" s="202"/>
      <c r="NH624" s="202"/>
      <c r="NI624" s="202"/>
      <c r="NJ624" s="202"/>
      <c r="NK624" s="202"/>
      <c r="NL624" s="202"/>
      <c r="NM624" s="202"/>
      <c r="NN624" s="202"/>
      <c r="NO624" s="202"/>
      <c r="NP624" s="202"/>
      <c r="NQ624" s="202"/>
      <c r="NR624" s="202"/>
      <c r="NS624" s="202"/>
      <c r="NT624" s="202"/>
      <c r="NU624" s="202"/>
      <c r="NV624" s="202"/>
      <c r="NW624" s="202"/>
      <c r="NX624" s="202"/>
      <c r="NY624" s="202"/>
      <c r="NZ624" s="202"/>
      <c r="OA624" s="202"/>
      <c r="OB624" s="202"/>
      <c r="OC624" s="202"/>
      <c r="OD624" s="202"/>
      <c r="OE624" s="202"/>
      <c r="OF624" s="202"/>
      <c r="OG624" s="202"/>
      <c r="OH624" s="202"/>
      <c r="OI624" s="202"/>
      <c r="OJ624" s="202"/>
      <c r="OK624" s="202"/>
      <c r="OL624" s="202"/>
      <c r="OM624" s="202"/>
      <c r="ON624" s="202"/>
      <c r="OO624" s="202"/>
      <c r="OP624" s="202"/>
      <c r="OQ624" s="202"/>
      <c r="OR624" s="202"/>
      <c r="OS624" s="202"/>
      <c r="OT624" s="202"/>
      <c r="OU624" s="202"/>
      <c r="OV624" s="202"/>
      <c r="OW624" s="202"/>
      <c r="OX624" s="202"/>
      <c r="OY624" s="202"/>
      <c r="OZ624" s="202"/>
      <c r="PA624" s="202"/>
      <c r="PB624" s="202"/>
      <c r="PC624" s="202"/>
      <c r="PD624" s="202"/>
      <c r="PE624" s="202"/>
      <c r="PF624" s="202"/>
      <c r="PG624" s="202"/>
      <c r="PH624" s="202"/>
      <c r="PI624" s="202"/>
      <c r="PJ624" s="202"/>
      <c r="PK624" s="202"/>
      <c r="PL624" s="202"/>
      <c r="PM624" s="202"/>
      <c r="PN624" s="202"/>
      <c r="PO624" s="202"/>
      <c r="PP624" s="202"/>
      <c r="PQ624" s="202"/>
      <c r="PR624" s="202"/>
      <c r="PS624" s="202"/>
      <c r="PT624" s="202"/>
      <c r="PU624" s="202"/>
      <c r="PV624" s="202"/>
      <c r="PW624" s="202"/>
      <c r="PX624" s="202"/>
      <c r="PY624" s="202"/>
      <c r="PZ624" s="202"/>
      <c r="QA624" s="202"/>
      <c r="QB624" s="202"/>
      <c r="QC624" s="202"/>
      <c r="QD624" s="202"/>
      <c r="QE624" s="202"/>
      <c r="QF624" s="202"/>
      <c r="QG624" s="202"/>
      <c r="QH624" s="202"/>
      <c r="QI624" s="202"/>
      <c r="QJ624" s="202"/>
      <c r="QK624" s="202"/>
      <c r="QL624" s="202"/>
      <c r="QM624" s="202"/>
      <c r="QN624" s="202"/>
      <c r="QO624" s="202"/>
      <c r="QP624" s="202"/>
      <c r="QQ624" s="202"/>
      <c r="QR624" s="202"/>
      <c r="QS624" s="202"/>
      <c r="QT624" s="202"/>
      <c r="QU624" s="202"/>
      <c r="QV624" s="202"/>
      <c r="QW624" s="202"/>
      <c r="QX624" s="202"/>
      <c r="QY624" s="202"/>
      <c r="QZ624" s="202"/>
      <c r="RA624" s="202"/>
      <c r="RB624" s="202"/>
      <c r="RC624" s="202"/>
      <c r="RD624" s="202"/>
      <c r="RE624" s="202"/>
      <c r="RF624" s="202"/>
      <c r="RG624" s="202"/>
      <c r="RH624" s="202"/>
      <c r="RI624" s="202"/>
      <c r="RJ624" s="202"/>
      <c r="RK624" s="202"/>
      <c r="RL624" s="202"/>
      <c r="RM624" s="202"/>
      <c r="RN624" s="202"/>
      <c r="RO624" s="202"/>
      <c r="RP624" s="202"/>
      <c r="RQ624" s="202"/>
      <c r="RR624" s="202"/>
      <c r="RS624" s="202"/>
      <c r="RT624" s="202"/>
      <c r="RU624" s="202"/>
      <c r="RV624" s="202"/>
      <c r="RW624" s="202"/>
      <c r="RX624" s="202"/>
      <c r="RY624" s="202"/>
      <c r="RZ624" s="202"/>
      <c r="SA624" s="202"/>
      <c r="SB624" s="202"/>
      <c r="SC624" s="202"/>
      <c r="SD624" s="202"/>
      <c r="SE624" s="202"/>
      <c r="SF624" s="202"/>
      <c r="SG624" s="202"/>
      <c r="SH624" s="202"/>
      <c r="SI624" s="202"/>
      <c r="SJ624" s="202"/>
      <c r="SK624" s="202"/>
      <c r="SL624" s="202"/>
      <c r="SM624" s="202"/>
      <c r="SN624" s="202"/>
      <c r="SO624" s="202"/>
      <c r="SP624" s="202"/>
      <c r="SQ624" s="202"/>
      <c r="SR624" s="202"/>
      <c r="SS624" s="202"/>
      <c r="ST624" s="202"/>
      <c r="SU624" s="202"/>
      <c r="SV624" s="202"/>
      <c r="SW624" s="202"/>
      <c r="SX624" s="202"/>
      <c r="SY624" s="202"/>
      <c r="SZ624" s="202"/>
      <c r="TA624" s="202"/>
      <c r="TB624" s="202"/>
      <c r="TC624" s="202"/>
      <c r="TD624" s="202"/>
      <c r="TE624" s="202"/>
      <c r="TF624" s="202"/>
      <c r="TG624" s="202"/>
      <c r="TH624" s="202"/>
      <c r="TI624" s="202"/>
      <c r="TJ624" s="202"/>
      <c r="TK624" s="202"/>
      <c r="TL624" s="202"/>
      <c r="TM624" s="202"/>
      <c r="TN624" s="202"/>
      <c r="TO624" s="202"/>
      <c r="TP624" s="202"/>
      <c r="TQ624" s="202"/>
      <c r="TR624" s="202"/>
      <c r="TS624" s="202"/>
      <c r="TT624" s="202"/>
      <c r="TU624" s="202"/>
      <c r="TV624" s="202"/>
      <c r="TW624" s="202"/>
      <c r="TX624" s="202"/>
      <c r="TY624" s="202"/>
      <c r="TZ624" s="202"/>
      <c r="UA624" s="202"/>
      <c r="UB624" s="202"/>
      <c r="UC624" s="202"/>
      <c r="UD624" s="202"/>
      <c r="UE624" s="202"/>
      <c r="UF624" s="202"/>
      <c r="UG624" s="202"/>
      <c r="UH624" s="202"/>
      <c r="UI624" s="202"/>
      <c r="UJ624" s="202"/>
      <c r="UK624" s="202"/>
      <c r="UL624" s="202"/>
      <c r="UM624" s="202"/>
      <c r="UN624" s="202"/>
      <c r="UO624" s="202"/>
      <c r="UP624" s="202"/>
      <c r="UQ624" s="202"/>
      <c r="UR624" s="202"/>
      <c r="US624" s="202"/>
      <c r="UT624" s="202"/>
      <c r="UU624" s="202"/>
      <c r="UV624" s="202"/>
      <c r="UW624" s="202"/>
      <c r="UX624" s="202"/>
      <c r="UY624" s="202"/>
      <c r="UZ624" s="202"/>
      <c r="VA624" s="202"/>
      <c r="VB624" s="202"/>
      <c r="VC624" s="202"/>
      <c r="VD624" s="202"/>
      <c r="VE624" s="202"/>
      <c r="VF624" s="202"/>
      <c r="VG624" s="202"/>
      <c r="VH624" s="202"/>
      <c r="VI624" s="202"/>
      <c r="VJ624" s="202"/>
      <c r="VK624" s="202"/>
      <c r="VL624" s="202"/>
      <c r="VM624" s="202"/>
      <c r="VN624" s="202"/>
      <c r="VO624" s="202"/>
      <c r="VP624" s="202"/>
      <c r="VQ624" s="202"/>
      <c r="VR624" s="202"/>
      <c r="VS624" s="202"/>
      <c r="VT624" s="202"/>
      <c r="VU624" s="202"/>
      <c r="VV624" s="202"/>
      <c r="VW624" s="202"/>
      <c r="VX624" s="202"/>
      <c r="VY624" s="202"/>
      <c r="VZ624" s="202"/>
      <c r="WA624" s="202"/>
      <c r="WB624" s="202"/>
      <c r="WC624" s="202"/>
      <c r="WD624" s="202"/>
      <c r="WE624" s="202"/>
      <c r="WF624" s="202"/>
      <c r="WG624" s="202"/>
      <c r="WH624" s="202"/>
      <c r="WI624" s="202"/>
      <c r="WJ624" s="202"/>
      <c r="WK624" s="202"/>
      <c r="WL624" s="202"/>
      <c r="WM624" s="202"/>
      <c r="WN624" s="202"/>
      <c r="WO624" s="202"/>
      <c r="WP624" s="202"/>
      <c r="WQ624" s="202"/>
      <c r="WR624" s="202"/>
      <c r="WS624" s="202"/>
      <c r="WT624" s="202"/>
      <c r="WU624" s="202"/>
      <c r="WV624" s="202"/>
      <c r="WW624" s="202"/>
      <c r="WX624" s="202"/>
      <c r="WY624" s="202"/>
      <c r="WZ624" s="202"/>
      <c r="XA624" s="202"/>
      <c r="XB624" s="202"/>
      <c r="XC624" s="202"/>
      <c r="XD624" s="202"/>
      <c r="XE624" s="202"/>
      <c r="XF624" s="202"/>
      <c r="XG624" s="202"/>
      <c r="XH624" s="202"/>
      <c r="XI624" s="202"/>
      <c r="XJ624" s="202"/>
      <c r="XK624" s="202"/>
      <c r="XL624" s="202"/>
      <c r="XM624" s="202"/>
      <c r="XN624" s="202"/>
      <c r="XO624" s="202"/>
      <c r="XP624" s="202"/>
      <c r="XQ624" s="202"/>
      <c r="XR624" s="202"/>
      <c r="XS624" s="202"/>
      <c r="XT624" s="202"/>
      <c r="XU624" s="202"/>
      <c r="XV624" s="202"/>
      <c r="XW624" s="202"/>
      <c r="XX624" s="202"/>
      <c r="XY624" s="202"/>
      <c r="XZ624" s="202"/>
      <c r="YA624" s="202"/>
      <c r="YB624" s="202"/>
      <c r="YC624" s="202"/>
      <c r="YD624" s="202"/>
      <c r="YE624" s="202"/>
      <c r="YF624" s="202"/>
      <c r="YG624" s="202"/>
      <c r="YH624" s="202"/>
      <c r="YI624" s="202"/>
      <c r="YJ624" s="202"/>
      <c r="YK624" s="202"/>
      <c r="YL624" s="202"/>
      <c r="YM624" s="202"/>
      <c r="YN624" s="202"/>
      <c r="YO624" s="202"/>
      <c r="YP624" s="202"/>
      <c r="YQ624" s="202"/>
      <c r="YR624" s="202"/>
      <c r="YS624" s="202"/>
      <c r="YT624" s="202"/>
      <c r="YU624" s="202"/>
      <c r="YV624" s="202"/>
      <c r="YW624" s="202"/>
      <c r="YX624" s="202"/>
      <c r="YY624" s="202"/>
      <c r="YZ624" s="202"/>
      <c r="ZA624" s="202"/>
      <c r="ZB624" s="202"/>
      <c r="ZC624" s="202"/>
      <c r="ZD624" s="202"/>
      <c r="ZE624" s="202"/>
      <c r="ZF624" s="202"/>
      <c r="ZG624" s="202"/>
      <c r="ZH624" s="202"/>
      <c r="ZI624" s="202"/>
      <c r="ZJ624" s="202"/>
      <c r="ZK624" s="202"/>
      <c r="ZL624" s="202"/>
      <c r="ZM624" s="202"/>
      <c r="ZN624" s="202"/>
      <c r="ZO624" s="202"/>
      <c r="ZP624" s="202"/>
      <c r="ZQ624" s="202"/>
      <c r="ZR624" s="202"/>
      <c r="ZS624" s="202"/>
      <c r="ZT624" s="202"/>
      <c r="ZU624" s="202"/>
      <c r="ZV624" s="202"/>
      <c r="ZW624" s="202"/>
      <c r="ZX624" s="202"/>
      <c r="ZY624" s="202"/>
      <c r="ZZ624" s="202"/>
      <c r="AAA624" s="202"/>
      <c r="AAB624" s="202"/>
      <c r="AAC624" s="202"/>
      <c r="AAD624" s="202"/>
      <c r="AAE624" s="202"/>
      <c r="AAF624" s="202"/>
      <c r="AAG624" s="202"/>
      <c r="AAH624" s="202"/>
      <c r="AAI624" s="202"/>
      <c r="AAJ624" s="202"/>
      <c r="AAK624" s="202"/>
      <c r="AAL624" s="202"/>
      <c r="AAM624" s="202"/>
      <c r="AAN624" s="202"/>
      <c r="AAO624" s="202"/>
      <c r="AAP624" s="202"/>
      <c r="AAQ624" s="202"/>
      <c r="AAR624" s="202"/>
      <c r="AAS624" s="202"/>
      <c r="AAT624" s="202"/>
      <c r="AAU624" s="202"/>
      <c r="AAV624" s="202"/>
      <c r="AAW624" s="202"/>
      <c r="AAX624" s="202"/>
      <c r="AAY624" s="202"/>
      <c r="AAZ624" s="202"/>
      <c r="ABA624" s="202"/>
      <c r="ABB624" s="202"/>
      <c r="ABC624" s="202"/>
      <c r="ABD624" s="202"/>
      <c r="ABE624" s="202"/>
      <c r="ABF624" s="202"/>
      <c r="ABG624" s="202"/>
      <c r="ABH624" s="202"/>
      <c r="ABI624" s="202"/>
      <c r="ABJ624" s="202"/>
      <c r="ABK624" s="202"/>
      <c r="ABL624" s="202"/>
      <c r="ABM624" s="202"/>
      <c r="ABN624" s="202"/>
      <c r="ABO624" s="202"/>
      <c r="ABP624" s="202"/>
      <c r="ABQ624" s="202"/>
      <c r="ABR624" s="202"/>
      <c r="ABS624" s="202"/>
      <c r="ABT624" s="202"/>
      <c r="ABU624" s="202"/>
      <c r="ABV624" s="202"/>
      <c r="ABW624" s="202"/>
      <c r="ABX624" s="202"/>
      <c r="ABY624" s="202"/>
      <c r="ABZ624" s="202"/>
      <c r="ACA624" s="202"/>
      <c r="ACB624" s="202"/>
      <c r="ACC624" s="202"/>
      <c r="ACD624" s="202"/>
      <c r="ACE624" s="202"/>
      <c r="ACF624" s="202"/>
      <c r="ACG624" s="202"/>
      <c r="ACH624" s="202"/>
      <c r="ACI624" s="202"/>
      <c r="ACJ624" s="202"/>
      <c r="ACK624" s="202"/>
      <c r="ACL624" s="202"/>
      <c r="ACM624" s="202"/>
      <c r="ACN624" s="202"/>
      <c r="ACO624" s="202"/>
      <c r="ACP624" s="202"/>
      <c r="ACQ624" s="202"/>
      <c r="ACR624" s="202"/>
      <c r="ACS624" s="202"/>
      <c r="ACT624" s="202"/>
      <c r="ACU624" s="202"/>
      <c r="ACV624" s="202"/>
      <c r="ACW624" s="202"/>
      <c r="ACX624" s="202"/>
      <c r="ACY624" s="202"/>
      <c r="ACZ624" s="202"/>
      <c r="ADA624" s="202"/>
      <c r="ADB624" s="202"/>
      <c r="ADC624" s="202"/>
      <c r="ADD624" s="202"/>
      <c r="ADE624" s="202"/>
      <c r="ADF624" s="202"/>
      <c r="ADG624" s="202"/>
      <c r="ADH624" s="202"/>
      <c r="ADI624" s="202"/>
      <c r="ADJ624" s="202"/>
      <c r="ADK624" s="202"/>
      <c r="ADL624" s="202"/>
      <c r="ADM624" s="202"/>
      <c r="ADN624" s="202"/>
      <c r="ADO624" s="202"/>
      <c r="ADP624" s="202"/>
      <c r="ADQ624" s="202"/>
      <c r="ADR624" s="202"/>
      <c r="ADS624" s="202"/>
      <c r="ADT624" s="202"/>
      <c r="ADU624" s="202"/>
      <c r="ADV624" s="202"/>
      <c r="ADW624" s="202"/>
      <c r="ADX624" s="202"/>
      <c r="ADY624" s="202"/>
      <c r="ADZ624" s="202"/>
      <c r="AEA624" s="202"/>
      <c r="AEB624" s="202"/>
      <c r="AEC624" s="202"/>
      <c r="AED624" s="202"/>
      <c r="AEE624" s="202"/>
      <c r="AEF624" s="202"/>
      <c r="AEG624" s="202"/>
      <c r="AEH624" s="202"/>
      <c r="AEI624" s="202"/>
      <c r="AEJ624" s="202"/>
      <c r="AEK624" s="202"/>
      <c r="AEL624" s="202"/>
      <c r="AEM624" s="202"/>
      <c r="AEN624" s="202"/>
      <c r="AEO624" s="202"/>
      <c r="AEP624" s="202"/>
      <c r="AEQ624" s="202"/>
      <c r="AER624" s="202"/>
      <c r="AES624" s="202"/>
      <c r="AET624" s="202"/>
      <c r="AEU624" s="202"/>
      <c r="AEV624" s="202"/>
      <c r="AEW624" s="202"/>
      <c r="AEX624" s="202"/>
      <c r="AEY624" s="202"/>
      <c r="AEZ624" s="202"/>
      <c r="AFA624" s="202"/>
      <c r="AFB624" s="202"/>
      <c r="AFC624" s="202"/>
      <c r="AFD624" s="202"/>
      <c r="AFE624" s="202"/>
      <c r="AFF624" s="202"/>
      <c r="AFG624" s="202"/>
      <c r="AFH624" s="202"/>
      <c r="AFI624" s="202"/>
      <c r="AFJ624" s="202"/>
      <c r="AFK624" s="202"/>
      <c r="AFL624" s="202"/>
      <c r="AFM624" s="202"/>
      <c r="AFN624" s="202"/>
      <c r="AFO624" s="202"/>
      <c r="AFP624" s="202"/>
      <c r="AFQ624" s="202"/>
      <c r="AFR624" s="202"/>
      <c r="AFS624" s="202"/>
      <c r="AFT624" s="202"/>
      <c r="AFU624" s="202"/>
      <c r="AFV624" s="202"/>
      <c r="AFW624" s="202"/>
      <c r="AFX624" s="202"/>
      <c r="AFY624" s="202"/>
      <c r="AFZ624" s="202"/>
      <c r="AGA624" s="202"/>
      <c r="AGB624" s="202"/>
      <c r="AGC624" s="202"/>
      <c r="AGD624" s="202"/>
      <c r="AGE624" s="202"/>
      <c r="AGF624" s="202"/>
      <c r="AGG624" s="202"/>
      <c r="AGH624" s="202"/>
      <c r="AGI624" s="202"/>
      <c r="AGJ624" s="202"/>
      <c r="AGK624" s="202"/>
      <c r="AGL624" s="202"/>
      <c r="AGM624" s="202"/>
      <c r="AGN624" s="202"/>
      <c r="AGO624" s="202"/>
      <c r="AGP624" s="202"/>
    </row>
    <row r="625" spans="1:874" s="201" customFormat="1" ht="33" customHeight="1">
      <c r="A625" s="121"/>
      <c r="B625" s="119">
        <v>43546</v>
      </c>
      <c r="C625" s="269">
        <v>314519</v>
      </c>
      <c r="D625" s="269">
        <v>1604</v>
      </c>
      <c r="E625" s="121" t="s">
        <v>243</v>
      </c>
      <c r="F625" s="269" t="s">
        <v>337</v>
      </c>
      <c r="G625" s="146">
        <v>43633</v>
      </c>
      <c r="H625" s="121"/>
      <c r="I625" s="121" t="s">
        <v>26</v>
      </c>
      <c r="J625" s="269">
        <v>413</v>
      </c>
      <c r="K625" s="255">
        <v>1.3</v>
      </c>
      <c r="L625" s="255">
        <f t="shared" si="211"/>
        <v>536.9</v>
      </c>
      <c r="M625" s="255">
        <v>1.1299999999999999</v>
      </c>
      <c r="N625" s="133">
        <f t="shared" si="212"/>
        <v>466.68999999999994</v>
      </c>
      <c r="O625" s="134">
        <f t="shared" si="213"/>
        <v>0.17000000000000015</v>
      </c>
      <c r="P625" s="135">
        <f t="shared" si="214"/>
        <v>70.210000000000065</v>
      </c>
      <c r="Q625" s="135"/>
      <c r="R625" s="133" t="s">
        <v>27</v>
      </c>
      <c r="S625" s="133">
        <f t="shared" si="217"/>
        <v>0.05</v>
      </c>
      <c r="T625" s="121">
        <f t="shared" si="215"/>
        <v>20.650000000000002</v>
      </c>
      <c r="U625" s="121"/>
      <c r="V625" s="290"/>
      <c r="W625" s="290"/>
      <c r="X625" s="290"/>
      <c r="Y625" s="290"/>
      <c r="Z625" s="290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2"/>
      <c r="AT625" s="202"/>
      <c r="AU625" s="202"/>
      <c r="AV625" s="202"/>
      <c r="AW625" s="202"/>
      <c r="AX625" s="202"/>
      <c r="AY625" s="202"/>
      <c r="AZ625" s="202"/>
      <c r="BA625" s="202"/>
      <c r="BB625" s="202"/>
      <c r="BC625" s="202"/>
      <c r="BD625" s="202"/>
      <c r="BE625" s="202"/>
      <c r="BF625" s="202"/>
      <c r="BG625" s="202"/>
      <c r="BH625" s="202"/>
      <c r="BI625" s="202"/>
      <c r="BJ625" s="202"/>
      <c r="BK625" s="202"/>
      <c r="BL625" s="202"/>
      <c r="BM625" s="202"/>
      <c r="BN625" s="202"/>
      <c r="BO625" s="202"/>
      <c r="BP625" s="202"/>
      <c r="BQ625" s="202"/>
      <c r="BR625" s="202"/>
      <c r="BS625" s="202"/>
      <c r="BT625" s="202"/>
      <c r="BU625" s="202"/>
      <c r="BV625" s="202"/>
      <c r="BW625" s="202"/>
      <c r="BX625" s="202"/>
      <c r="BY625" s="202"/>
      <c r="BZ625" s="202"/>
      <c r="CA625" s="202"/>
      <c r="CB625" s="202"/>
      <c r="CC625" s="202"/>
      <c r="CD625" s="202"/>
      <c r="CE625" s="202"/>
      <c r="CF625" s="202"/>
      <c r="CG625" s="202"/>
      <c r="CH625" s="202"/>
      <c r="CI625" s="202"/>
      <c r="CJ625" s="202"/>
      <c r="CK625" s="202"/>
      <c r="CL625" s="202"/>
      <c r="CM625" s="202"/>
      <c r="CN625" s="202"/>
      <c r="CO625" s="202"/>
      <c r="CP625" s="202"/>
      <c r="CQ625" s="202"/>
      <c r="CR625" s="202"/>
      <c r="CS625" s="202"/>
      <c r="CT625" s="202"/>
      <c r="CU625" s="202"/>
      <c r="CV625" s="202"/>
      <c r="CW625" s="202"/>
      <c r="CX625" s="202"/>
      <c r="CY625" s="202"/>
      <c r="CZ625" s="202"/>
      <c r="DA625" s="202"/>
      <c r="DB625" s="202"/>
      <c r="DC625" s="202"/>
      <c r="DD625" s="202"/>
      <c r="DE625" s="202"/>
      <c r="DF625" s="202"/>
      <c r="DG625" s="202"/>
      <c r="DH625" s="202"/>
      <c r="DI625" s="202"/>
      <c r="DJ625" s="202"/>
      <c r="DK625" s="202"/>
      <c r="DL625" s="202"/>
      <c r="DM625" s="202"/>
      <c r="DN625" s="202"/>
      <c r="DO625" s="202"/>
      <c r="DP625" s="202"/>
      <c r="DQ625" s="202"/>
      <c r="DR625" s="202"/>
      <c r="DS625" s="202"/>
      <c r="DT625" s="202"/>
      <c r="DU625" s="202"/>
      <c r="DV625" s="202"/>
      <c r="DW625" s="202"/>
      <c r="DX625" s="202"/>
      <c r="DY625" s="202"/>
      <c r="DZ625" s="202"/>
      <c r="EA625" s="202"/>
      <c r="EB625" s="202"/>
      <c r="EC625" s="202"/>
      <c r="ED625" s="202"/>
      <c r="EE625" s="202"/>
      <c r="EF625" s="202"/>
      <c r="EG625" s="202"/>
      <c r="EH625" s="202"/>
      <c r="EI625" s="202"/>
      <c r="EJ625" s="202"/>
      <c r="EK625" s="202"/>
      <c r="EL625" s="202"/>
      <c r="EM625" s="202"/>
      <c r="EN625" s="202"/>
      <c r="EO625" s="202"/>
      <c r="EP625" s="202"/>
      <c r="EQ625" s="202"/>
      <c r="ER625" s="202"/>
      <c r="ES625" s="202"/>
      <c r="ET625" s="202"/>
      <c r="EU625" s="202"/>
      <c r="EV625" s="202"/>
      <c r="EW625" s="202"/>
      <c r="EX625" s="202"/>
      <c r="EY625" s="202"/>
      <c r="EZ625" s="202"/>
      <c r="FA625" s="202"/>
      <c r="FB625" s="202"/>
      <c r="FC625" s="202"/>
      <c r="FD625" s="202"/>
      <c r="FE625" s="202"/>
      <c r="FF625" s="202"/>
      <c r="FG625" s="202"/>
      <c r="FH625" s="202"/>
      <c r="FI625" s="202"/>
      <c r="FJ625" s="202"/>
      <c r="FK625" s="202"/>
      <c r="FL625" s="202"/>
      <c r="FM625" s="202"/>
      <c r="FN625" s="202"/>
      <c r="FO625" s="202"/>
      <c r="FP625" s="202"/>
      <c r="FQ625" s="202"/>
      <c r="FR625" s="202"/>
      <c r="FS625" s="202"/>
      <c r="FT625" s="202"/>
      <c r="FU625" s="202"/>
      <c r="FV625" s="202"/>
      <c r="FW625" s="202"/>
      <c r="FX625" s="202"/>
      <c r="FY625" s="202"/>
      <c r="FZ625" s="202"/>
      <c r="GA625" s="202"/>
      <c r="GB625" s="202"/>
      <c r="GC625" s="202"/>
      <c r="GD625" s="202"/>
      <c r="GE625" s="202"/>
      <c r="GF625" s="202"/>
      <c r="GG625" s="202"/>
      <c r="GH625" s="202"/>
      <c r="GI625" s="202"/>
      <c r="GJ625" s="202"/>
      <c r="GK625" s="202"/>
      <c r="GL625" s="202"/>
      <c r="GM625" s="202"/>
      <c r="GN625" s="202"/>
      <c r="GO625" s="202"/>
      <c r="GP625" s="202"/>
      <c r="GQ625" s="202"/>
      <c r="GR625" s="202"/>
      <c r="GS625" s="202"/>
      <c r="GT625" s="202"/>
      <c r="GU625" s="202"/>
      <c r="GV625" s="202"/>
      <c r="GW625" s="202"/>
      <c r="GX625" s="202"/>
      <c r="GY625" s="202"/>
      <c r="GZ625" s="202"/>
      <c r="HA625" s="202"/>
      <c r="HB625" s="202"/>
      <c r="HC625" s="202"/>
      <c r="HD625" s="202"/>
      <c r="HE625" s="202"/>
      <c r="HF625" s="202"/>
      <c r="HG625" s="202"/>
      <c r="HH625" s="202"/>
      <c r="HI625" s="202"/>
      <c r="HJ625" s="202"/>
      <c r="HK625" s="202"/>
      <c r="HL625" s="202"/>
      <c r="HM625" s="202"/>
      <c r="HN625" s="202"/>
      <c r="HO625" s="202"/>
      <c r="HP625" s="202"/>
      <c r="HQ625" s="202"/>
      <c r="HR625" s="202"/>
      <c r="HS625" s="202"/>
      <c r="HT625" s="202"/>
      <c r="HU625" s="202"/>
      <c r="HV625" s="202"/>
      <c r="HW625" s="202"/>
      <c r="HX625" s="202"/>
      <c r="HY625" s="202"/>
      <c r="HZ625" s="202"/>
      <c r="IA625" s="202"/>
      <c r="IB625" s="202"/>
      <c r="IC625" s="202"/>
      <c r="ID625" s="202"/>
      <c r="IE625" s="202"/>
      <c r="IF625" s="202"/>
      <c r="IG625" s="202"/>
      <c r="IH625" s="202"/>
      <c r="II625" s="202"/>
      <c r="IJ625" s="202"/>
      <c r="IK625" s="202"/>
      <c r="IL625" s="202"/>
      <c r="IM625" s="202"/>
      <c r="IN625" s="202"/>
      <c r="IO625" s="202"/>
      <c r="IP625" s="202"/>
      <c r="IQ625" s="202"/>
      <c r="IR625" s="202"/>
      <c r="IS625" s="202"/>
      <c r="IT625" s="202"/>
      <c r="IU625" s="202"/>
      <c r="IV625" s="202"/>
      <c r="IW625" s="202"/>
      <c r="IX625" s="202"/>
      <c r="IY625" s="202"/>
      <c r="IZ625" s="202"/>
      <c r="JA625" s="202"/>
      <c r="JB625" s="202"/>
      <c r="JC625" s="202"/>
      <c r="JD625" s="202"/>
      <c r="JE625" s="202"/>
      <c r="JF625" s="202"/>
      <c r="JG625" s="202"/>
      <c r="JH625" s="202"/>
      <c r="JI625" s="202"/>
      <c r="JJ625" s="202"/>
      <c r="JK625" s="202"/>
      <c r="JL625" s="202"/>
      <c r="JM625" s="202"/>
      <c r="JN625" s="202"/>
      <c r="JO625" s="202"/>
      <c r="JP625" s="202"/>
      <c r="JQ625" s="202"/>
      <c r="JR625" s="202"/>
      <c r="JS625" s="202"/>
      <c r="JT625" s="202"/>
      <c r="JU625" s="202"/>
      <c r="JV625" s="202"/>
      <c r="JW625" s="202"/>
      <c r="JX625" s="202"/>
      <c r="JY625" s="202"/>
      <c r="JZ625" s="202"/>
      <c r="KA625" s="202"/>
      <c r="KB625" s="202"/>
      <c r="KC625" s="202"/>
      <c r="KD625" s="202"/>
      <c r="KE625" s="202"/>
      <c r="KF625" s="202"/>
      <c r="KG625" s="202"/>
      <c r="KH625" s="202"/>
      <c r="KI625" s="202"/>
      <c r="KJ625" s="202"/>
      <c r="KK625" s="202"/>
      <c r="KL625" s="202"/>
      <c r="KM625" s="202"/>
      <c r="KN625" s="202"/>
      <c r="KO625" s="202"/>
      <c r="KP625" s="202"/>
      <c r="KQ625" s="202"/>
      <c r="KR625" s="202"/>
      <c r="KS625" s="202"/>
      <c r="KT625" s="202"/>
      <c r="KU625" s="202"/>
      <c r="KV625" s="202"/>
      <c r="KW625" s="202"/>
      <c r="KX625" s="202"/>
      <c r="KY625" s="202"/>
      <c r="KZ625" s="202"/>
      <c r="LA625" s="202"/>
      <c r="LB625" s="202"/>
      <c r="LC625" s="202"/>
      <c r="LD625" s="202"/>
      <c r="LE625" s="202"/>
      <c r="LF625" s="202"/>
      <c r="LG625" s="202"/>
      <c r="LH625" s="202"/>
      <c r="LI625" s="202"/>
      <c r="LJ625" s="202"/>
      <c r="LK625" s="202"/>
      <c r="LL625" s="202"/>
      <c r="LM625" s="202"/>
      <c r="LN625" s="202"/>
      <c r="LO625" s="202"/>
      <c r="LP625" s="202"/>
      <c r="LQ625" s="202"/>
      <c r="LR625" s="202"/>
      <c r="LS625" s="202"/>
      <c r="LT625" s="202"/>
      <c r="LU625" s="202"/>
      <c r="LV625" s="202"/>
      <c r="LW625" s="202"/>
      <c r="LX625" s="202"/>
      <c r="LY625" s="202"/>
      <c r="LZ625" s="202"/>
      <c r="MA625" s="202"/>
      <c r="MB625" s="202"/>
      <c r="MC625" s="202"/>
      <c r="MD625" s="202"/>
      <c r="ME625" s="202"/>
      <c r="MF625" s="202"/>
      <c r="MG625" s="202"/>
      <c r="MH625" s="202"/>
      <c r="MI625" s="202"/>
      <c r="MJ625" s="202"/>
      <c r="MK625" s="202"/>
      <c r="ML625" s="202"/>
      <c r="MM625" s="202"/>
      <c r="MN625" s="202"/>
      <c r="MO625" s="202"/>
      <c r="MP625" s="202"/>
      <c r="MQ625" s="202"/>
      <c r="MR625" s="202"/>
      <c r="MS625" s="202"/>
      <c r="MT625" s="202"/>
      <c r="MU625" s="202"/>
      <c r="MV625" s="202"/>
      <c r="MW625" s="202"/>
      <c r="MX625" s="202"/>
      <c r="MY625" s="202"/>
      <c r="MZ625" s="202"/>
      <c r="NA625" s="202"/>
      <c r="NB625" s="202"/>
      <c r="NC625" s="202"/>
      <c r="ND625" s="202"/>
      <c r="NE625" s="202"/>
      <c r="NF625" s="202"/>
      <c r="NG625" s="202"/>
      <c r="NH625" s="202"/>
      <c r="NI625" s="202"/>
      <c r="NJ625" s="202"/>
      <c r="NK625" s="202"/>
      <c r="NL625" s="202"/>
      <c r="NM625" s="202"/>
      <c r="NN625" s="202"/>
      <c r="NO625" s="202"/>
      <c r="NP625" s="202"/>
      <c r="NQ625" s="202"/>
      <c r="NR625" s="202"/>
      <c r="NS625" s="202"/>
      <c r="NT625" s="202"/>
      <c r="NU625" s="202"/>
      <c r="NV625" s="202"/>
      <c r="NW625" s="202"/>
      <c r="NX625" s="202"/>
      <c r="NY625" s="202"/>
      <c r="NZ625" s="202"/>
      <c r="OA625" s="202"/>
      <c r="OB625" s="202"/>
      <c r="OC625" s="202"/>
      <c r="OD625" s="202"/>
      <c r="OE625" s="202"/>
      <c r="OF625" s="202"/>
      <c r="OG625" s="202"/>
      <c r="OH625" s="202"/>
      <c r="OI625" s="202"/>
      <c r="OJ625" s="202"/>
      <c r="OK625" s="202"/>
      <c r="OL625" s="202"/>
      <c r="OM625" s="202"/>
      <c r="ON625" s="202"/>
      <c r="OO625" s="202"/>
      <c r="OP625" s="202"/>
      <c r="OQ625" s="202"/>
      <c r="OR625" s="202"/>
      <c r="OS625" s="202"/>
      <c r="OT625" s="202"/>
      <c r="OU625" s="202"/>
      <c r="OV625" s="202"/>
      <c r="OW625" s="202"/>
      <c r="OX625" s="202"/>
      <c r="OY625" s="202"/>
      <c r="OZ625" s="202"/>
      <c r="PA625" s="202"/>
      <c r="PB625" s="202"/>
      <c r="PC625" s="202"/>
      <c r="PD625" s="202"/>
      <c r="PE625" s="202"/>
      <c r="PF625" s="202"/>
      <c r="PG625" s="202"/>
      <c r="PH625" s="202"/>
      <c r="PI625" s="202"/>
      <c r="PJ625" s="202"/>
      <c r="PK625" s="202"/>
      <c r="PL625" s="202"/>
      <c r="PM625" s="202"/>
      <c r="PN625" s="202"/>
      <c r="PO625" s="202"/>
      <c r="PP625" s="202"/>
      <c r="PQ625" s="202"/>
      <c r="PR625" s="202"/>
      <c r="PS625" s="202"/>
      <c r="PT625" s="202"/>
      <c r="PU625" s="202"/>
      <c r="PV625" s="202"/>
      <c r="PW625" s="202"/>
      <c r="PX625" s="202"/>
      <c r="PY625" s="202"/>
      <c r="PZ625" s="202"/>
      <c r="QA625" s="202"/>
      <c r="QB625" s="202"/>
      <c r="QC625" s="202"/>
      <c r="QD625" s="202"/>
      <c r="QE625" s="202"/>
      <c r="QF625" s="202"/>
      <c r="QG625" s="202"/>
      <c r="QH625" s="202"/>
      <c r="QI625" s="202"/>
      <c r="QJ625" s="202"/>
      <c r="QK625" s="202"/>
      <c r="QL625" s="202"/>
      <c r="QM625" s="202"/>
      <c r="QN625" s="202"/>
      <c r="QO625" s="202"/>
      <c r="QP625" s="202"/>
      <c r="QQ625" s="202"/>
      <c r="QR625" s="202"/>
      <c r="QS625" s="202"/>
      <c r="QT625" s="202"/>
      <c r="QU625" s="202"/>
      <c r="QV625" s="202"/>
      <c r="QW625" s="202"/>
      <c r="QX625" s="202"/>
      <c r="QY625" s="202"/>
      <c r="QZ625" s="202"/>
      <c r="RA625" s="202"/>
      <c r="RB625" s="202"/>
      <c r="RC625" s="202"/>
      <c r="RD625" s="202"/>
      <c r="RE625" s="202"/>
      <c r="RF625" s="202"/>
      <c r="RG625" s="202"/>
      <c r="RH625" s="202"/>
      <c r="RI625" s="202"/>
      <c r="RJ625" s="202"/>
      <c r="RK625" s="202"/>
      <c r="RL625" s="202"/>
      <c r="RM625" s="202"/>
      <c r="RN625" s="202"/>
      <c r="RO625" s="202"/>
      <c r="RP625" s="202"/>
      <c r="RQ625" s="202"/>
      <c r="RR625" s="202"/>
      <c r="RS625" s="202"/>
      <c r="RT625" s="202"/>
      <c r="RU625" s="202"/>
      <c r="RV625" s="202"/>
      <c r="RW625" s="202"/>
      <c r="RX625" s="202"/>
      <c r="RY625" s="202"/>
      <c r="RZ625" s="202"/>
      <c r="SA625" s="202"/>
      <c r="SB625" s="202"/>
      <c r="SC625" s="202"/>
      <c r="SD625" s="202"/>
      <c r="SE625" s="202"/>
      <c r="SF625" s="202"/>
      <c r="SG625" s="202"/>
      <c r="SH625" s="202"/>
      <c r="SI625" s="202"/>
      <c r="SJ625" s="202"/>
      <c r="SK625" s="202"/>
      <c r="SL625" s="202"/>
      <c r="SM625" s="202"/>
      <c r="SN625" s="202"/>
      <c r="SO625" s="202"/>
      <c r="SP625" s="202"/>
      <c r="SQ625" s="202"/>
      <c r="SR625" s="202"/>
      <c r="SS625" s="202"/>
      <c r="ST625" s="202"/>
      <c r="SU625" s="202"/>
      <c r="SV625" s="202"/>
      <c r="SW625" s="202"/>
      <c r="SX625" s="202"/>
      <c r="SY625" s="202"/>
      <c r="SZ625" s="202"/>
      <c r="TA625" s="202"/>
      <c r="TB625" s="202"/>
      <c r="TC625" s="202"/>
      <c r="TD625" s="202"/>
      <c r="TE625" s="202"/>
      <c r="TF625" s="202"/>
      <c r="TG625" s="202"/>
      <c r="TH625" s="202"/>
      <c r="TI625" s="202"/>
      <c r="TJ625" s="202"/>
      <c r="TK625" s="202"/>
      <c r="TL625" s="202"/>
      <c r="TM625" s="202"/>
      <c r="TN625" s="202"/>
      <c r="TO625" s="202"/>
      <c r="TP625" s="202"/>
      <c r="TQ625" s="202"/>
      <c r="TR625" s="202"/>
      <c r="TS625" s="202"/>
      <c r="TT625" s="202"/>
      <c r="TU625" s="202"/>
      <c r="TV625" s="202"/>
      <c r="TW625" s="202"/>
      <c r="TX625" s="202"/>
      <c r="TY625" s="202"/>
      <c r="TZ625" s="202"/>
      <c r="UA625" s="202"/>
      <c r="UB625" s="202"/>
      <c r="UC625" s="202"/>
      <c r="UD625" s="202"/>
      <c r="UE625" s="202"/>
      <c r="UF625" s="202"/>
      <c r="UG625" s="202"/>
      <c r="UH625" s="202"/>
      <c r="UI625" s="202"/>
      <c r="UJ625" s="202"/>
      <c r="UK625" s="202"/>
      <c r="UL625" s="202"/>
      <c r="UM625" s="202"/>
      <c r="UN625" s="202"/>
      <c r="UO625" s="202"/>
      <c r="UP625" s="202"/>
      <c r="UQ625" s="202"/>
      <c r="UR625" s="202"/>
      <c r="US625" s="202"/>
      <c r="UT625" s="202"/>
      <c r="UU625" s="202"/>
      <c r="UV625" s="202"/>
      <c r="UW625" s="202"/>
      <c r="UX625" s="202"/>
      <c r="UY625" s="202"/>
      <c r="UZ625" s="202"/>
      <c r="VA625" s="202"/>
      <c r="VB625" s="202"/>
      <c r="VC625" s="202"/>
      <c r="VD625" s="202"/>
      <c r="VE625" s="202"/>
      <c r="VF625" s="202"/>
      <c r="VG625" s="202"/>
      <c r="VH625" s="202"/>
      <c r="VI625" s="202"/>
      <c r="VJ625" s="202"/>
      <c r="VK625" s="202"/>
      <c r="VL625" s="202"/>
      <c r="VM625" s="202"/>
      <c r="VN625" s="202"/>
      <c r="VO625" s="202"/>
      <c r="VP625" s="202"/>
      <c r="VQ625" s="202"/>
      <c r="VR625" s="202"/>
      <c r="VS625" s="202"/>
      <c r="VT625" s="202"/>
      <c r="VU625" s="202"/>
      <c r="VV625" s="202"/>
      <c r="VW625" s="202"/>
      <c r="VX625" s="202"/>
      <c r="VY625" s="202"/>
      <c r="VZ625" s="202"/>
      <c r="WA625" s="202"/>
      <c r="WB625" s="202"/>
      <c r="WC625" s="202"/>
      <c r="WD625" s="202"/>
      <c r="WE625" s="202"/>
      <c r="WF625" s="202"/>
      <c r="WG625" s="202"/>
      <c r="WH625" s="202"/>
      <c r="WI625" s="202"/>
      <c r="WJ625" s="202"/>
      <c r="WK625" s="202"/>
      <c r="WL625" s="202"/>
      <c r="WM625" s="202"/>
      <c r="WN625" s="202"/>
      <c r="WO625" s="202"/>
      <c r="WP625" s="202"/>
      <c r="WQ625" s="202"/>
      <c r="WR625" s="202"/>
      <c r="WS625" s="202"/>
      <c r="WT625" s="202"/>
      <c r="WU625" s="202"/>
      <c r="WV625" s="202"/>
      <c r="WW625" s="202"/>
      <c r="WX625" s="202"/>
      <c r="WY625" s="202"/>
      <c r="WZ625" s="202"/>
      <c r="XA625" s="202"/>
      <c r="XB625" s="202"/>
      <c r="XC625" s="202"/>
      <c r="XD625" s="202"/>
      <c r="XE625" s="202"/>
      <c r="XF625" s="202"/>
      <c r="XG625" s="202"/>
      <c r="XH625" s="202"/>
      <c r="XI625" s="202"/>
      <c r="XJ625" s="202"/>
      <c r="XK625" s="202"/>
      <c r="XL625" s="202"/>
      <c r="XM625" s="202"/>
      <c r="XN625" s="202"/>
      <c r="XO625" s="202"/>
      <c r="XP625" s="202"/>
      <c r="XQ625" s="202"/>
      <c r="XR625" s="202"/>
      <c r="XS625" s="202"/>
      <c r="XT625" s="202"/>
      <c r="XU625" s="202"/>
      <c r="XV625" s="202"/>
      <c r="XW625" s="202"/>
      <c r="XX625" s="202"/>
      <c r="XY625" s="202"/>
      <c r="XZ625" s="202"/>
      <c r="YA625" s="202"/>
      <c r="YB625" s="202"/>
      <c r="YC625" s="202"/>
      <c r="YD625" s="202"/>
      <c r="YE625" s="202"/>
      <c r="YF625" s="202"/>
      <c r="YG625" s="202"/>
      <c r="YH625" s="202"/>
      <c r="YI625" s="202"/>
      <c r="YJ625" s="202"/>
      <c r="YK625" s="202"/>
      <c r="YL625" s="202"/>
      <c r="YM625" s="202"/>
      <c r="YN625" s="202"/>
      <c r="YO625" s="202"/>
      <c r="YP625" s="202"/>
      <c r="YQ625" s="202"/>
      <c r="YR625" s="202"/>
      <c r="YS625" s="202"/>
      <c r="YT625" s="202"/>
      <c r="YU625" s="202"/>
      <c r="YV625" s="202"/>
      <c r="YW625" s="202"/>
      <c r="YX625" s="202"/>
      <c r="YY625" s="202"/>
      <c r="YZ625" s="202"/>
      <c r="ZA625" s="202"/>
      <c r="ZB625" s="202"/>
      <c r="ZC625" s="202"/>
      <c r="ZD625" s="202"/>
      <c r="ZE625" s="202"/>
      <c r="ZF625" s="202"/>
      <c r="ZG625" s="202"/>
      <c r="ZH625" s="202"/>
      <c r="ZI625" s="202"/>
      <c r="ZJ625" s="202"/>
      <c r="ZK625" s="202"/>
      <c r="ZL625" s="202"/>
      <c r="ZM625" s="202"/>
      <c r="ZN625" s="202"/>
      <c r="ZO625" s="202"/>
      <c r="ZP625" s="202"/>
      <c r="ZQ625" s="202"/>
      <c r="ZR625" s="202"/>
      <c r="ZS625" s="202"/>
      <c r="ZT625" s="202"/>
      <c r="ZU625" s="202"/>
      <c r="ZV625" s="202"/>
      <c r="ZW625" s="202"/>
      <c r="ZX625" s="202"/>
      <c r="ZY625" s="202"/>
      <c r="ZZ625" s="202"/>
      <c r="AAA625" s="202"/>
      <c r="AAB625" s="202"/>
      <c r="AAC625" s="202"/>
      <c r="AAD625" s="202"/>
      <c r="AAE625" s="202"/>
      <c r="AAF625" s="202"/>
      <c r="AAG625" s="202"/>
      <c r="AAH625" s="202"/>
      <c r="AAI625" s="202"/>
      <c r="AAJ625" s="202"/>
      <c r="AAK625" s="202"/>
      <c r="AAL625" s="202"/>
      <c r="AAM625" s="202"/>
      <c r="AAN625" s="202"/>
      <c r="AAO625" s="202"/>
      <c r="AAP625" s="202"/>
      <c r="AAQ625" s="202"/>
      <c r="AAR625" s="202"/>
      <c r="AAS625" s="202"/>
      <c r="AAT625" s="202"/>
      <c r="AAU625" s="202"/>
      <c r="AAV625" s="202"/>
      <c r="AAW625" s="202"/>
      <c r="AAX625" s="202"/>
      <c r="AAY625" s="202"/>
      <c r="AAZ625" s="202"/>
      <c r="ABA625" s="202"/>
      <c r="ABB625" s="202"/>
      <c r="ABC625" s="202"/>
      <c r="ABD625" s="202"/>
      <c r="ABE625" s="202"/>
      <c r="ABF625" s="202"/>
      <c r="ABG625" s="202"/>
      <c r="ABH625" s="202"/>
      <c r="ABI625" s="202"/>
      <c r="ABJ625" s="202"/>
      <c r="ABK625" s="202"/>
      <c r="ABL625" s="202"/>
      <c r="ABM625" s="202"/>
      <c r="ABN625" s="202"/>
      <c r="ABO625" s="202"/>
      <c r="ABP625" s="202"/>
      <c r="ABQ625" s="202"/>
      <c r="ABR625" s="202"/>
      <c r="ABS625" s="202"/>
      <c r="ABT625" s="202"/>
      <c r="ABU625" s="202"/>
      <c r="ABV625" s="202"/>
      <c r="ABW625" s="202"/>
      <c r="ABX625" s="202"/>
      <c r="ABY625" s="202"/>
      <c r="ABZ625" s="202"/>
      <c r="ACA625" s="202"/>
      <c r="ACB625" s="202"/>
      <c r="ACC625" s="202"/>
      <c r="ACD625" s="202"/>
      <c r="ACE625" s="202"/>
      <c r="ACF625" s="202"/>
      <c r="ACG625" s="202"/>
      <c r="ACH625" s="202"/>
      <c r="ACI625" s="202"/>
      <c r="ACJ625" s="202"/>
      <c r="ACK625" s="202"/>
      <c r="ACL625" s="202"/>
      <c r="ACM625" s="202"/>
      <c r="ACN625" s="202"/>
      <c r="ACO625" s="202"/>
      <c r="ACP625" s="202"/>
      <c r="ACQ625" s="202"/>
      <c r="ACR625" s="202"/>
      <c r="ACS625" s="202"/>
      <c r="ACT625" s="202"/>
      <c r="ACU625" s="202"/>
      <c r="ACV625" s="202"/>
      <c r="ACW625" s="202"/>
      <c r="ACX625" s="202"/>
      <c r="ACY625" s="202"/>
      <c r="ACZ625" s="202"/>
      <c r="ADA625" s="202"/>
      <c r="ADB625" s="202"/>
      <c r="ADC625" s="202"/>
      <c r="ADD625" s="202"/>
      <c r="ADE625" s="202"/>
      <c r="ADF625" s="202"/>
      <c r="ADG625" s="202"/>
      <c r="ADH625" s="202"/>
      <c r="ADI625" s="202"/>
      <c r="ADJ625" s="202"/>
      <c r="ADK625" s="202"/>
      <c r="ADL625" s="202"/>
      <c r="ADM625" s="202"/>
      <c r="ADN625" s="202"/>
      <c r="ADO625" s="202"/>
      <c r="ADP625" s="202"/>
      <c r="ADQ625" s="202"/>
      <c r="ADR625" s="202"/>
      <c r="ADS625" s="202"/>
      <c r="ADT625" s="202"/>
      <c r="ADU625" s="202"/>
      <c r="ADV625" s="202"/>
      <c r="ADW625" s="202"/>
      <c r="ADX625" s="202"/>
      <c r="ADY625" s="202"/>
      <c r="ADZ625" s="202"/>
      <c r="AEA625" s="202"/>
      <c r="AEB625" s="202"/>
      <c r="AEC625" s="202"/>
      <c r="AED625" s="202"/>
      <c r="AEE625" s="202"/>
      <c r="AEF625" s="202"/>
      <c r="AEG625" s="202"/>
      <c r="AEH625" s="202"/>
      <c r="AEI625" s="202"/>
      <c r="AEJ625" s="202"/>
      <c r="AEK625" s="202"/>
      <c r="AEL625" s="202"/>
      <c r="AEM625" s="202"/>
      <c r="AEN625" s="202"/>
      <c r="AEO625" s="202"/>
      <c r="AEP625" s="202"/>
      <c r="AEQ625" s="202"/>
      <c r="AER625" s="202"/>
      <c r="AES625" s="202"/>
      <c r="AET625" s="202"/>
      <c r="AEU625" s="202"/>
      <c r="AEV625" s="202"/>
      <c r="AEW625" s="202"/>
      <c r="AEX625" s="202"/>
      <c r="AEY625" s="202"/>
      <c r="AEZ625" s="202"/>
      <c r="AFA625" s="202"/>
      <c r="AFB625" s="202"/>
      <c r="AFC625" s="202"/>
      <c r="AFD625" s="202"/>
      <c r="AFE625" s="202"/>
      <c r="AFF625" s="202"/>
      <c r="AFG625" s="202"/>
      <c r="AFH625" s="202"/>
      <c r="AFI625" s="202"/>
      <c r="AFJ625" s="202"/>
      <c r="AFK625" s="202"/>
      <c r="AFL625" s="202"/>
      <c r="AFM625" s="202"/>
      <c r="AFN625" s="202"/>
      <c r="AFO625" s="202"/>
      <c r="AFP625" s="202"/>
      <c r="AFQ625" s="202"/>
      <c r="AFR625" s="202"/>
      <c r="AFS625" s="202"/>
      <c r="AFT625" s="202"/>
      <c r="AFU625" s="202"/>
      <c r="AFV625" s="202"/>
      <c r="AFW625" s="202"/>
      <c r="AFX625" s="202"/>
      <c r="AFY625" s="202"/>
      <c r="AFZ625" s="202"/>
      <c r="AGA625" s="202"/>
      <c r="AGB625" s="202"/>
      <c r="AGC625" s="202"/>
      <c r="AGD625" s="202"/>
      <c r="AGE625" s="202"/>
      <c r="AGF625" s="202"/>
      <c r="AGG625" s="202"/>
      <c r="AGH625" s="202"/>
      <c r="AGI625" s="202"/>
      <c r="AGJ625" s="202"/>
      <c r="AGK625" s="202"/>
      <c r="AGL625" s="202"/>
      <c r="AGM625" s="202"/>
      <c r="AGN625" s="202"/>
      <c r="AGO625" s="202"/>
      <c r="AGP625" s="202"/>
    </row>
    <row r="626" spans="1:874" s="201" customFormat="1" ht="33" customHeight="1">
      <c r="A626" s="121"/>
      <c r="B626" s="119">
        <v>43546</v>
      </c>
      <c r="C626" s="269">
        <v>314573</v>
      </c>
      <c r="D626" s="269">
        <v>1605</v>
      </c>
      <c r="E626" s="121" t="s">
        <v>243</v>
      </c>
      <c r="F626" s="269" t="s">
        <v>336</v>
      </c>
      <c r="G626" s="146">
        <v>43633</v>
      </c>
      <c r="H626" s="121"/>
      <c r="I626" s="121" t="s">
        <v>26</v>
      </c>
      <c r="J626" s="269">
        <v>528</v>
      </c>
      <c r="K626" s="255">
        <v>1.3</v>
      </c>
      <c r="L626" s="255">
        <f t="shared" si="211"/>
        <v>686.4</v>
      </c>
      <c r="M626" s="255">
        <v>1.1299999999999999</v>
      </c>
      <c r="N626" s="133">
        <f t="shared" si="212"/>
        <v>596.64</v>
      </c>
      <c r="O626" s="134">
        <f t="shared" si="213"/>
        <v>0.17000000000000015</v>
      </c>
      <c r="P626" s="135">
        <f t="shared" si="214"/>
        <v>89.760000000000076</v>
      </c>
      <c r="Q626" s="135"/>
      <c r="R626" s="133" t="s">
        <v>27</v>
      </c>
      <c r="S626" s="133">
        <f t="shared" ref="S626:S627" si="218">0.03+0.02</f>
        <v>0.05</v>
      </c>
      <c r="T626" s="121">
        <f t="shared" si="215"/>
        <v>26.400000000000002</v>
      </c>
      <c r="U626" s="121"/>
      <c r="V626" s="290"/>
      <c r="W626" s="290"/>
      <c r="X626" s="290"/>
      <c r="Y626" s="290"/>
      <c r="Z626" s="290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2"/>
      <c r="AT626" s="202"/>
      <c r="AU626" s="202"/>
      <c r="AV626" s="202"/>
      <c r="AW626" s="202"/>
      <c r="AX626" s="202"/>
      <c r="AY626" s="202"/>
      <c r="AZ626" s="202"/>
      <c r="BA626" s="202"/>
      <c r="BB626" s="202"/>
      <c r="BC626" s="202"/>
      <c r="BD626" s="202"/>
      <c r="BE626" s="202"/>
      <c r="BF626" s="202"/>
      <c r="BG626" s="202"/>
      <c r="BH626" s="202"/>
      <c r="BI626" s="202"/>
      <c r="BJ626" s="202"/>
      <c r="BK626" s="202"/>
      <c r="BL626" s="202"/>
      <c r="BM626" s="202"/>
      <c r="BN626" s="202"/>
      <c r="BO626" s="202"/>
      <c r="BP626" s="202"/>
      <c r="BQ626" s="202"/>
      <c r="BR626" s="202"/>
      <c r="BS626" s="202"/>
      <c r="BT626" s="202"/>
      <c r="BU626" s="202"/>
      <c r="BV626" s="202"/>
      <c r="BW626" s="202"/>
      <c r="BX626" s="202"/>
      <c r="BY626" s="202"/>
      <c r="BZ626" s="202"/>
      <c r="CA626" s="202"/>
      <c r="CB626" s="202"/>
      <c r="CC626" s="202"/>
      <c r="CD626" s="202"/>
      <c r="CE626" s="202"/>
      <c r="CF626" s="202"/>
      <c r="CG626" s="202"/>
      <c r="CH626" s="202"/>
      <c r="CI626" s="202"/>
      <c r="CJ626" s="202"/>
      <c r="CK626" s="202"/>
      <c r="CL626" s="202"/>
      <c r="CM626" s="202"/>
      <c r="CN626" s="202"/>
      <c r="CO626" s="202"/>
      <c r="CP626" s="202"/>
      <c r="CQ626" s="202"/>
      <c r="CR626" s="202"/>
      <c r="CS626" s="202"/>
      <c r="CT626" s="202"/>
      <c r="CU626" s="202"/>
      <c r="CV626" s="202"/>
      <c r="CW626" s="202"/>
      <c r="CX626" s="202"/>
      <c r="CY626" s="202"/>
      <c r="CZ626" s="202"/>
      <c r="DA626" s="202"/>
      <c r="DB626" s="202"/>
      <c r="DC626" s="202"/>
      <c r="DD626" s="202"/>
      <c r="DE626" s="202"/>
      <c r="DF626" s="202"/>
      <c r="DG626" s="202"/>
      <c r="DH626" s="202"/>
      <c r="DI626" s="202"/>
      <c r="DJ626" s="202"/>
      <c r="DK626" s="202"/>
      <c r="DL626" s="202"/>
      <c r="DM626" s="202"/>
      <c r="DN626" s="202"/>
      <c r="DO626" s="202"/>
      <c r="DP626" s="202"/>
      <c r="DQ626" s="202"/>
      <c r="DR626" s="202"/>
      <c r="DS626" s="202"/>
      <c r="DT626" s="202"/>
      <c r="DU626" s="202"/>
      <c r="DV626" s="202"/>
      <c r="DW626" s="202"/>
      <c r="DX626" s="202"/>
      <c r="DY626" s="202"/>
      <c r="DZ626" s="202"/>
      <c r="EA626" s="202"/>
      <c r="EB626" s="202"/>
      <c r="EC626" s="202"/>
      <c r="ED626" s="202"/>
      <c r="EE626" s="202"/>
      <c r="EF626" s="202"/>
      <c r="EG626" s="202"/>
      <c r="EH626" s="202"/>
      <c r="EI626" s="202"/>
      <c r="EJ626" s="202"/>
      <c r="EK626" s="202"/>
      <c r="EL626" s="202"/>
      <c r="EM626" s="202"/>
      <c r="EN626" s="202"/>
      <c r="EO626" s="202"/>
      <c r="EP626" s="202"/>
      <c r="EQ626" s="202"/>
      <c r="ER626" s="202"/>
      <c r="ES626" s="202"/>
      <c r="ET626" s="202"/>
      <c r="EU626" s="202"/>
      <c r="EV626" s="202"/>
      <c r="EW626" s="202"/>
      <c r="EX626" s="202"/>
      <c r="EY626" s="202"/>
      <c r="EZ626" s="202"/>
      <c r="FA626" s="202"/>
      <c r="FB626" s="202"/>
      <c r="FC626" s="202"/>
      <c r="FD626" s="202"/>
      <c r="FE626" s="202"/>
      <c r="FF626" s="202"/>
      <c r="FG626" s="202"/>
      <c r="FH626" s="202"/>
      <c r="FI626" s="202"/>
      <c r="FJ626" s="202"/>
      <c r="FK626" s="202"/>
      <c r="FL626" s="202"/>
      <c r="FM626" s="202"/>
      <c r="FN626" s="202"/>
      <c r="FO626" s="202"/>
      <c r="FP626" s="202"/>
      <c r="FQ626" s="202"/>
      <c r="FR626" s="202"/>
      <c r="FS626" s="202"/>
      <c r="FT626" s="202"/>
      <c r="FU626" s="202"/>
      <c r="FV626" s="202"/>
      <c r="FW626" s="202"/>
      <c r="FX626" s="202"/>
      <c r="FY626" s="202"/>
      <c r="FZ626" s="202"/>
      <c r="GA626" s="202"/>
      <c r="GB626" s="202"/>
      <c r="GC626" s="202"/>
      <c r="GD626" s="202"/>
      <c r="GE626" s="202"/>
      <c r="GF626" s="202"/>
      <c r="GG626" s="202"/>
      <c r="GH626" s="202"/>
      <c r="GI626" s="202"/>
      <c r="GJ626" s="202"/>
      <c r="GK626" s="202"/>
      <c r="GL626" s="202"/>
      <c r="GM626" s="202"/>
      <c r="GN626" s="202"/>
      <c r="GO626" s="202"/>
      <c r="GP626" s="202"/>
      <c r="GQ626" s="202"/>
      <c r="GR626" s="202"/>
      <c r="GS626" s="202"/>
      <c r="GT626" s="202"/>
      <c r="GU626" s="202"/>
      <c r="GV626" s="202"/>
      <c r="GW626" s="202"/>
      <c r="GX626" s="202"/>
      <c r="GY626" s="202"/>
      <c r="GZ626" s="202"/>
      <c r="HA626" s="202"/>
      <c r="HB626" s="202"/>
      <c r="HC626" s="202"/>
      <c r="HD626" s="202"/>
      <c r="HE626" s="202"/>
      <c r="HF626" s="202"/>
      <c r="HG626" s="202"/>
      <c r="HH626" s="202"/>
      <c r="HI626" s="202"/>
      <c r="HJ626" s="202"/>
      <c r="HK626" s="202"/>
      <c r="HL626" s="202"/>
      <c r="HM626" s="202"/>
      <c r="HN626" s="202"/>
      <c r="HO626" s="202"/>
      <c r="HP626" s="202"/>
      <c r="HQ626" s="202"/>
      <c r="HR626" s="202"/>
      <c r="HS626" s="202"/>
      <c r="HT626" s="202"/>
      <c r="HU626" s="202"/>
      <c r="HV626" s="202"/>
      <c r="HW626" s="202"/>
      <c r="HX626" s="202"/>
      <c r="HY626" s="202"/>
      <c r="HZ626" s="202"/>
      <c r="IA626" s="202"/>
      <c r="IB626" s="202"/>
      <c r="IC626" s="202"/>
      <c r="ID626" s="202"/>
      <c r="IE626" s="202"/>
      <c r="IF626" s="202"/>
      <c r="IG626" s="202"/>
      <c r="IH626" s="202"/>
      <c r="II626" s="202"/>
      <c r="IJ626" s="202"/>
      <c r="IK626" s="202"/>
      <c r="IL626" s="202"/>
      <c r="IM626" s="202"/>
      <c r="IN626" s="202"/>
      <c r="IO626" s="202"/>
      <c r="IP626" s="202"/>
      <c r="IQ626" s="202"/>
      <c r="IR626" s="202"/>
      <c r="IS626" s="202"/>
      <c r="IT626" s="202"/>
      <c r="IU626" s="202"/>
      <c r="IV626" s="202"/>
      <c r="IW626" s="202"/>
      <c r="IX626" s="202"/>
      <c r="IY626" s="202"/>
      <c r="IZ626" s="202"/>
      <c r="JA626" s="202"/>
      <c r="JB626" s="202"/>
      <c r="JC626" s="202"/>
      <c r="JD626" s="202"/>
      <c r="JE626" s="202"/>
      <c r="JF626" s="202"/>
      <c r="JG626" s="202"/>
      <c r="JH626" s="202"/>
      <c r="JI626" s="202"/>
      <c r="JJ626" s="202"/>
      <c r="JK626" s="202"/>
      <c r="JL626" s="202"/>
      <c r="JM626" s="202"/>
      <c r="JN626" s="202"/>
      <c r="JO626" s="202"/>
      <c r="JP626" s="202"/>
      <c r="JQ626" s="202"/>
      <c r="JR626" s="202"/>
      <c r="JS626" s="202"/>
      <c r="JT626" s="202"/>
      <c r="JU626" s="202"/>
      <c r="JV626" s="202"/>
      <c r="JW626" s="202"/>
      <c r="JX626" s="202"/>
      <c r="JY626" s="202"/>
      <c r="JZ626" s="202"/>
      <c r="KA626" s="202"/>
      <c r="KB626" s="202"/>
      <c r="KC626" s="202"/>
      <c r="KD626" s="202"/>
      <c r="KE626" s="202"/>
      <c r="KF626" s="202"/>
      <c r="KG626" s="202"/>
      <c r="KH626" s="202"/>
      <c r="KI626" s="202"/>
      <c r="KJ626" s="202"/>
      <c r="KK626" s="202"/>
      <c r="KL626" s="202"/>
      <c r="KM626" s="202"/>
      <c r="KN626" s="202"/>
      <c r="KO626" s="202"/>
      <c r="KP626" s="202"/>
      <c r="KQ626" s="202"/>
      <c r="KR626" s="202"/>
      <c r="KS626" s="202"/>
      <c r="KT626" s="202"/>
      <c r="KU626" s="202"/>
      <c r="KV626" s="202"/>
      <c r="KW626" s="202"/>
      <c r="KX626" s="202"/>
      <c r="KY626" s="202"/>
      <c r="KZ626" s="202"/>
      <c r="LA626" s="202"/>
      <c r="LB626" s="202"/>
      <c r="LC626" s="202"/>
      <c r="LD626" s="202"/>
      <c r="LE626" s="202"/>
      <c r="LF626" s="202"/>
      <c r="LG626" s="202"/>
      <c r="LH626" s="202"/>
      <c r="LI626" s="202"/>
      <c r="LJ626" s="202"/>
      <c r="LK626" s="202"/>
      <c r="LL626" s="202"/>
      <c r="LM626" s="202"/>
      <c r="LN626" s="202"/>
      <c r="LO626" s="202"/>
      <c r="LP626" s="202"/>
      <c r="LQ626" s="202"/>
      <c r="LR626" s="202"/>
      <c r="LS626" s="202"/>
      <c r="LT626" s="202"/>
      <c r="LU626" s="202"/>
      <c r="LV626" s="202"/>
      <c r="LW626" s="202"/>
      <c r="LX626" s="202"/>
      <c r="LY626" s="202"/>
      <c r="LZ626" s="202"/>
      <c r="MA626" s="202"/>
      <c r="MB626" s="202"/>
      <c r="MC626" s="202"/>
      <c r="MD626" s="202"/>
      <c r="ME626" s="202"/>
      <c r="MF626" s="202"/>
      <c r="MG626" s="202"/>
      <c r="MH626" s="202"/>
      <c r="MI626" s="202"/>
      <c r="MJ626" s="202"/>
      <c r="MK626" s="202"/>
      <c r="ML626" s="202"/>
      <c r="MM626" s="202"/>
      <c r="MN626" s="202"/>
      <c r="MO626" s="202"/>
      <c r="MP626" s="202"/>
      <c r="MQ626" s="202"/>
      <c r="MR626" s="202"/>
      <c r="MS626" s="202"/>
      <c r="MT626" s="202"/>
      <c r="MU626" s="202"/>
      <c r="MV626" s="202"/>
      <c r="MW626" s="202"/>
      <c r="MX626" s="202"/>
      <c r="MY626" s="202"/>
      <c r="MZ626" s="202"/>
      <c r="NA626" s="202"/>
      <c r="NB626" s="202"/>
      <c r="NC626" s="202"/>
      <c r="ND626" s="202"/>
      <c r="NE626" s="202"/>
      <c r="NF626" s="202"/>
      <c r="NG626" s="202"/>
      <c r="NH626" s="202"/>
      <c r="NI626" s="202"/>
      <c r="NJ626" s="202"/>
      <c r="NK626" s="202"/>
      <c r="NL626" s="202"/>
      <c r="NM626" s="202"/>
      <c r="NN626" s="202"/>
      <c r="NO626" s="202"/>
      <c r="NP626" s="202"/>
      <c r="NQ626" s="202"/>
      <c r="NR626" s="202"/>
      <c r="NS626" s="202"/>
      <c r="NT626" s="202"/>
      <c r="NU626" s="202"/>
      <c r="NV626" s="202"/>
      <c r="NW626" s="202"/>
      <c r="NX626" s="202"/>
      <c r="NY626" s="202"/>
      <c r="NZ626" s="202"/>
      <c r="OA626" s="202"/>
      <c r="OB626" s="202"/>
      <c r="OC626" s="202"/>
      <c r="OD626" s="202"/>
      <c r="OE626" s="202"/>
      <c r="OF626" s="202"/>
      <c r="OG626" s="202"/>
      <c r="OH626" s="202"/>
      <c r="OI626" s="202"/>
      <c r="OJ626" s="202"/>
      <c r="OK626" s="202"/>
      <c r="OL626" s="202"/>
      <c r="OM626" s="202"/>
      <c r="ON626" s="202"/>
      <c r="OO626" s="202"/>
      <c r="OP626" s="202"/>
      <c r="OQ626" s="202"/>
      <c r="OR626" s="202"/>
      <c r="OS626" s="202"/>
      <c r="OT626" s="202"/>
      <c r="OU626" s="202"/>
      <c r="OV626" s="202"/>
      <c r="OW626" s="202"/>
      <c r="OX626" s="202"/>
      <c r="OY626" s="202"/>
      <c r="OZ626" s="202"/>
      <c r="PA626" s="202"/>
      <c r="PB626" s="202"/>
      <c r="PC626" s="202"/>
      <c r="PD626" s="202"/>
      <c r="PE626" s="202"/>
      <c r="PF626" s="202"/>
      <c r="PG626" s="202"/>
      <c r="PH626" s="202"/>
      <c r="PI626" s="202"/>
      <c r="PJ626" s="202"/>
      <c r="PK626" s="202"/>
      <c r="PL626" s="202"/>
      <c r="PM626" s="202"/>
      <c r="PN626" s="202"/>
      <c r="PO626" s="202"/>
      <c r="PP626" s="202"/>
      <c r="PQ626" s="202"/>
      <c r="PR626" s="202"/>
      <c r="PS626" s="202"/>
      <c r="PT626" s="202"/>
      <c r="PU626" s="202"/>
      <c r="PV626" s="202"/>
      <c r="PW626" s="202"/>
      <c r="PX626" s="202"/>
      <c r="PY626" s="202"/>
      <c r="PZ626" s="202"/>
      <c r="QA626" s="202"/>
      <c r="QB626" s="202"/>
      <c r="QC626" s="202"/>
      <c r="QD626" s="202"/>
      <c r="QE626" s="202"/>
      <c r="QF626" s="202"/>
      <c r="QG626" s="202"/>
      <c r="QH626" s="202"/>
      <c r="QI626" s="202"/>
      <c r="QJ626" s="202"/>
      <c r="QK626" s="202"/>
      <c r="QL626" s="202"/>
      <c r="QM626" s="202"/>
      <c r="QN626" s="202"/>
      <c r="QO626" s="202"/>
      <c r="QP626" s="202"/>
      <c r="QQ626" s="202"/>
      <c r="QR626" s="202"/>
      <c r="QS626" s="202"/>
      <c r="QT626" s="202"/>
      <c r="QU626" s="202"/>
      <c r="QV626" s="202"/>
      <c r="QW626" s="202"/>
      <c r="QX626" s="202"/>
      <c r="QY626" s="202"/>
      <c r="QZ626" s="202"/>
      <c r="RA626" s="202"/>
      <c r="RB626" s="202"/>
      <c r="RC626" s="202"/>
      <c r="RD626" s="202"/>
      <c r="RE626" s="202"/>
      <c r="RF626" s="202"/>
      <c r="RG626" s="202"/>
      <c r="RH626" s="202"/>
      <c r="RI626" s="202"/>
      <c r="RJ626" s="202"/>
      <c r="RK626" s="202"/>
      <c r="RL626" s="202"/>
      <c r="RM626" s="202"/>
      <c r="RN626" s="202"/>
      <c r="RO626" s="202"/>
      <c r="RP626" s="202"/>
      <c r="RQ626" s="202"/>
      <c r="RR626" s="202"/>
      <c r="RS626" s="202"/>
      <c r="RT626" s="202"/>
      <c r="RU626" s="202"/>
      <c r="RV626" s="202"/>
      <c r="RW626" s="202"/>
      <c r="RX626" s="202"/>
      <c r="RY626" s="202"/>
      <c r="RZ626" s="202"/>
      <c r="SA626" s="202"/>
      <c r="SB626" s="202"/>
      <c r="SC626" s="202"/>
      <c r="SD626" s="202"/>
      <c r="SE626" s="202"/>
      <c r="SF626" s="202"/>
      <c r="SG626" s="202"/>
      <c r="SH626" s="202"/>
      <c r="SI626" s="202"/>
      <c r="SJ626" s="202"/>
      <c r="SK626" s="202"/>
      <c r="SL626" s="202"/>
      <c r="SM626" s="202"/>
      <c r="SN626" s="202"/>
      <c r="SO626" s="202"/>
      <c r="SP626" s="202"/>
      <c r="SQ626" s="202"/>
      <c r="SR626" s="202"/>
      <c r="SS626" s="202"/>
      <c r="ST626" s="202"/>
      <c r="SU626" s="202"/>
      <c r="SV626" s="202"/>
      <c r="SW626" s="202"/>
      <c r="SX626" s="202"/>
      <c r="SY626" s="202"/>
      <c r="SZ626" s="202"/>
      <c r="TA626" s="202"/>
      <c r="TB626" s="202"/>
      <c r="TC626" s="202"/>
      <c r="TD626" s="202"/>
      <c r="TE626" s="202"/>
      <c r="TF626" s="202"/>
      <c r="TG626" s="202"/>
      <c r="TH626" s="202"/>
      <c r="TI626" s="202"/>
      <c r="TJ626" s="202"/>
      <c r="TK626" s="202"/>
      <c r="TL626" s="202"/>
      <c r="TM626" s="202"/>
      <c r="TN626" s="202"/>
      <c r="TO626" s="202"/>
      <c r="TP626" s="202"/>
      <c r="TQ626" s="202"/>
      <c r="TR626" s="202"/>
      <c r="TS626" s="202"/>
      <c r="TT626" s="202"/>
      <c r="TU626" s="202"/>
      <c r="TV626" s="202"/>
      <c r="TW626" s="202"/>
      <c r="TX626" s="202"/>
      <c r="TY626" s="202"/>
      <c r="TZ626" s="202"/>
      <c r="UA626" s="202"/>
      <c r="UB626" s="202"/>
      <c r="UC626" s="202"/>
      <c r="UD626" s="202"/>
      <c r="UE626" s="202"/>
      <c r="UF626" s="202"/>
      <c r="UG626" s="202"/>
      <c r="UH626" s="202"/>
      <c r="UI626" s="202"/>
      <c r="UJ626" s="202"/>
      <c r="UK626" s="202"/>
      <c r="UL626" s="202"/>
      <c r="UM626" s="202"/>
      <c r="UN626" s="202"/>
      <c r="UO626" s="202"/>
      <c r="UP626" s="202"/>
      <c r="UQ626" s="202"/>
      <c r="UR626" s="202"/>
      <c r="US626" s="202"/>
      <c r="UT626" s="202"/>
      <c r="UU626" s="202"/>
      <c r="UV626" s="202"/>
      <c r="UW626" s="202"/>
      <c r="UX626" s="202"/>
      <c r="UY626" s="202"/>
      <c r="UZ626" s="202"/>
      <c r="VA626" s="202"/>
      <c r="VB626" s="202"/>
      <c r="VC626" s="202"/>
      <c r="VD626" s="202"/>
      <c r="VE626" s="202"/>
      <c r="VF626" s="202"/>
      <c r="VG626" s="202"/>
      <c r="VH626" s="202"/>
      <c r="VI626" s="202"/>
      <c r="VJ626" s="202"/>
      <c r="VK626" s="202"/>
      <c r="VL626" s="202"/>
      <c r="VM626" s="202"/>
      <c r="VN626" s="202"/>
      <c r="VO626" s="202"/>
      <c r="VP626" s="202"/>
      <c r="VQ626" s="202"/>
      <c r="VR626" s="202"/>
      <c r="VS626" s="202"/>
      <c r="VT626" s="202"/>
      <c r="VU626" s="202"/>
      <c r="VV626" s="202"/>
      <c r="VW626" s="202"/>
      <c r="VX626" s="202"/>
      <c r="VY626" s="202"/>
      <c r="VZ626" s="202"/>
      <c r="WA626" s="202"/>
      <c r="WB626" s="202"/>
      <c r="WC626" s="202"/>
      <c r="WD626" s="202"/>
      <c r="WE626" s="202"/>
      <c r="WF626" s="202"/>
      <c r="WG626" s="202"/>
      <c r="WH626" s="202"/>
      <c r="WI626" s="202"/>
      <c r="WJ626" s="202"/>
      <c r="WK626" s="202"/>
      <c r="WL626" s="202"/>
      <c r="WM626" s="202"/>
      <c r="WN626" s="202"/>
      <c r="WO626" s="202"/>
      <c r="WP626" s="202"/>
      <c r="WQ626" s="202"/>
      <c r="WR626" s="202"/>
      <c r="WS626" s="202"/>
      <c r="WT626" s="202"/>
      <c r="WU626" s="202"/>
      <c r="WV626" s="202"/>
      <c r="WW626" s="202"/>
      <c r="WX626" s="202"/>
      <c r="WY626" s="202"/>
      <c r="WZ626" s="202"/>
      <c r="XA626" s="202"/>
      <c r="XB626" s="202"/>
      <c r="XC626" s="202"/>
      <c r="XD626" s="202"/>
      <c r="XE626" s="202"/>
      <c r="XF626" s="202"/>
      <c r="XG626" s="202"/>
      <c r="XH626" s="202"/>
      <c r="XI626" s="202"/>
      <c r="XJ626" s="202"/>
      <c r="XK626" s="202"/>
      <c r="XL626" s="202"/>
      <c r="XM626" s="202"/>
      <c r="XN626" s="202"/>
      <c r="XO626" s="202"/>
      <c r="XP626" s="202"/>
      <c r="XQ626" s="202"/>
      <c r="XR626" s="202"/>
      <c r="XS626" s="202"/>
      <c r="XT626" s="202"/>
      <c r="XU626" s="202"/>
      <c r="XV626" s="202"/>
      <c r="XW626" s="202"/>
      <c r="XX626" s="202"/>
      <c r="XY626" s="202"/>
      <c r="XZ626" s="202"/>
      <c r="YA626" s="202"/>
      <c r="YB626" s="202"/>
      <c r="YC626" s="202"/>
      <c r="YD626" s="202"/>
      <c r="YE626" s="202"/>
      <c r="YF626" s="202"/>
      <c r="YG626" s="202"/>
      <c r="YH626" s="202"/>
      <c r="YI626" s="202"/>
      <c r="YJ626" s="202"/>
      <c r="YK626" s="202"/>
      <c r="YL626" s="202"/>
      <c r="YM626" s="202"/>
      <c r="YN626" s="202"/>
      <c r="YO626" s="202"/>
      <c r="YP626" s="202"/>
      <c r="YQ626" s="202"/>
      <c r="YR626" s="202"/>
      <c r="YS626" s="202"/>
      <c r="YT626" s="202"/>
      <c r="YU626" s="202"/>
      <c r="YV626" s="202"/>
      <c r="YW626" s="202"/>
      <c r="YX626" s="202"/>
      <c r="YY626" s="202"/>
      <c r="YZ626" s="202"/>
      <c r="ZA626" s="202"/>
      <c r="ZB626" s="202"/>
      <c r="ZC626" s="202"/>
      <c r="ZD626" s="202"/>
      <c r="ZE626" s="202"/>
      <c r="ZF626" s="202"/>
      <c r="ZG626" s="202"/>
      <c r="ZH626" s="202"/>
      <c r="ZI626" s="202"/>
      <c r="ZJ626" s="202"/>
      <c r="ZK626" s="202"/>
      <c r="ZL626" s="202"/>
      <c r="ZM626" s="202"/>
      <c r="ZN626" s="202"/>
      <c r="ZO626" s="202"/>
      <c r="ZP626" s="202"/>
      <c r="ZQ626" s="202"/>
      <c r="ZR626" s="202"/>
      <c r="ZS626" s="202"/>
      <c r="ZT626" s="202"/>
      <c r="ZU626" s="202"/>
      <c r="ZV626" s="202"/>
      <c r="ZW626" s="202"/>
      <c r="ZX626" s="202"/>
      <c r="ZY626" s="202"/>
      <c r="ZZ626" s="202"/>
      <c r="AAA626" s="202"/>
      <c r="AAB626" s="202"/>
      <c r="AAC626" s="202"/>
      <c r="AAD626" s="202"/>
      <c r="AAE626" s="202"/>
      <c r="AAF626" s="202"/>
      <c r="AAG626" s="202"/>
      <c r="AAH626" s="202"/>
      <c r="AAI626" s="202"/>
      <c r="AAJ626" s="202"/>
      <c r="AAK626" s="202"/>
      <c r="AAL626" s="202"/>
      <c r="AAM626" s="202"/>
      <c r="AAN626" s="202"/>
      <c r="AAO626" s="202"/>
      <c r="AAP626" s="202"/>
      <c r="AAQ626" s="202"/>
      <c r="AAR626" s="202"/>
      <c r="AAS626" s="202"/>
      <c r="AAT626" s="202"/>
      <c r="AAU626" s="202"/>
      <c r="AAV626" s="202"/>
      <c r="AAW626" s="202"/>
      <c r="AAX626" s="202"/>
      <c r="AAY626" s="202"/>
      <c r="AAZ626" s="202"/>
      <c r="ABA626" s="202"/>
      <c r="ABB626" s="202"/>
      <c r="ABC626" s="202"/>
      <c r="ABD626" s="202"/>
      <c r="ABE626" s="202"/>
      <c r="ABF626" s="202"/>
      <c r="ABG626" s="202"/>
      <c r="ABH626" s="202"/>
      <c r="ABI626" s="202"/>
      <c r="ABJ626" s="202"/>
      <c r="ABK626" s="202"/>
      <c r="ABL626" s="202"/>
      <c r="ABM626" s="202"/>
      <c r="ABN626" s="202"/>
      <c r="ABO626" s="202"/>
      <c r="ABP626" s="202"/>
      <c r="ABQ626" s="202"/>
      <c r="ABR626" s="202"/>
      <c r="ABS626" s="202"/>
      <c r="ABT626" s="202"/>
      <c r="ABU626" s="202"/>
      <c r="ABV626" s="202"/>
      <c r="ABW626" s="202"/>
      <c r="ABX626" s="202"/>
      <c r="ABY626" s="202"/>
      <c r="ABZ626" s="202"/>
      <c r="ACA626" s="202"/>
      <c r="ACB626" s="202"/>
      <c r="ACC626" s="202"/>
      <c r="ACD626" s="202"/>
      <c r="ACE626" s="202"/>
      <c r="ACF626" s="202"/>
      <c r="ACG626" s="202"/>
      <c r="ACH626" s="202"/>
      <c r="ACI626" s="202"/>
      <c r="ACJ626" s="202"/>
      <c r="ACK626" s="202"/>
      <c r="ACL626" s="202"/>
      <c r="ACM626" s="202"/>
      <c r="ACN626" s="202"/>
      <c r="ACO626" s="202"/>
      <c r="ACP626" s="202"/>
      <c r="ACQ626" s="202"/>
      <c r="ACR626" s="202"/>
      <c r="ACS626" s="202"/>
      <c r="ACT626" s="202"/>
      <c r="ACU626" s="202"/>
      <c r="ACV626" s="202"/>
      <c r="ACW626" s="202"/>
      <c r="ACX626" s="202"/>
      <c r="ACY626" s="202"/>
      <c r="ACZ626" s="202"/>
      <c r="ADA626" s="202"/>
      <c r="ADB626" s="202"/>
      <c r="ADC626" s="202"/>
      <c r="ADD626" s="202"/>
      <c r="ADE626" s="202"/>
      <c r="ADF626" s="202"/>
      <c r="ADG626" s="202"/>
      <c r="ADH626" s="202"/>
      <c r="ADI626" s="202"/>
      <c r="ADJ626" s="202"/>
      <c r="ADK626" s="202"/>
      <c r="ADL626" s="202"/>
      <c r="ADM626" s="202"/>
      <c r="ADN626" s="202"/>
      <c r="ADO626" s="202"/>
      <c r="ADP626" s="202"/>
      <c r="ADQ626" s="202"/>
      <c r="ADR626" s="202"/>
      <c r="ADS626" s="202"/>
      <c r="ADT626" s="202"/>
      <c r="ADU626" s="202"/>
      <c r="ADV626" s="202"/>
      <c r="ADW626" s="202"/>
      <c r="ADX626" s="202"/>
      <c r="ADY626" s="202"/>
      <c r="ADZ626" s="202"/>
      <c r="AEA626" s="202"/>
      <c r="AEB626" s="202"/>
      <c r="AEC626" s="202"/>
      <c r="AED626" s="202"/>
      <c r="AEE626" s="202"/>
      <c r="AEF626" s="202"/>
      <c r="AEG626" s="202"/>
      <c r="AEH626" s="202"/>
      <c r="AEI626" s="202"/>
      <c r="AEJ626" s="202"/>
      <c r="AEK626" s="202"/>
      <c r="AEL626" s="202"/>
      <c r="AEM626" s="202"/>
      <c r="AEN626" s="202"/>
      <c r="AEO626" s="202"/>
      <c r="AEP626" s="202"/>
      <c r="AEQ626" s="202"/>
      <c r="AER626" s="202"/>
      <c r="AES626" s="202"/>
      <c r="AET626" s="202"/>
      <c r="AEU626" s="202"/>
      <c r="AEV626" s="202"/>
      <c r="AEW626" s="202"/>
      <c r="AEX626" s="202"/>
      <c r="AEY626" s="202"/>
      <c r="AEZ626" s="202"/>
      <c r="AFA626" s="202"/>
      <c r="AFB626" s="202"/>
      <c r="AFC626" s="202"/>
      <c r="AFD626" s="202"/>
      <c r="AFE626" s="202"/>
      <c r="AFF626" s="202"/>
      <c r="AFG626" s="202"/>
      <c r="AFH626" s="202"/>
      <c r="AFI626" s="202"/>
      <c r="AFJ626" s="202"/>
      <c r="AFK626" s="202"/>
      <c r="AFL626" s="202"/>
      <c r="AFM626" s="202"/>
      <c r="AFN626" s="202"/>
      <c r="AFO626" s="202"/>
      <c r="AFP626" s="202"/>
      <c r="AFQ626" s="202"/>
      <c r="AFR626" s="202"/>
      <c r="AFS626" s="202"/>
      <c r="AFT626" s="202"/>
      <c r="AFU626" s="202"/>
      <c r="AFV626" s="202"/>
      <c r="AFW626" s="202"/>
      <c r="AFX626" s="202"/>
      <c r="AFY626" s="202"/>
      <c r="AFZ626" s="202"/>
      <c r="AGA626" s="202"/>
      <c r="AGB626" s="202"/>
      <c r="AGC626" s="202"/>
      <c r="AGD626" s="202"/>
      <c r="AGE626" s="202"/>
      <c r="AGF626" s="202"/>
      <c r="AGG626" s="202"/>
      <c r="AGH626" s="202"/>
      <c r="AGI626" s="202"/>
      <c r="AGJ626" s="202"/>
      <c r="AGK626" s="202"/>
      <c r="AGL626" s="202"/>
      <c r="AGM626" s="202"/>
      <c r="AGN626" s="202"/>
      <c r="AGO626" s="202"/>
      <c r="AGP626" s="202"/>
    </row>
    <row r="627" spans="1:874" s="201" customFormat="1" ht="33" customHeight="1">
      <c r="A627" s="121"/>
      <c r="B627" s="119">
        <v>43546</v>
      </c>
      <c r="C627" s="269">
        <v>314409</v>
      </c>
      <c r="D627" s="269">
        <v>1605</v>
      </c>
      <c r="E627" s="121" t="s">
        <v>243</v>
      </c>
      <c r="F627" s="269" t="s">
        <v>336</v>
      </c>
      <c r="G627" s="146">
        <v>43633</v>
      </c>
      <c r="H627" s="121"/>
      <c r="I627" s="121" t="s">
        <v>26</v>
      </c>
      <c r="J627" s="269">
        <v>831</v>
      </c>
      <c r="K627" s="255">
        <v>1.3</v>
      </c>
      <c r="L627" s="255">
        <f t="shared" si="211"/>
        <v>1080.3</v>
      </c>
      <c r="M627" s="255">
        <v>1.1299999999999999</v>
      </c>
      <c r="N627" s="133">
        <f t="shared" si="212"/>
        <v>939.02999999999986</v>
      </c>
      <c r="O627" s="134">
        <f t="shared" si="213"/>
        <v>0.17000000000000015</v>
      </c>
      <c r="P627" s="135">
        <f t="shared" si="214"/>
        <v>141.27000000000012</v>
      </c>
      <c r="Q627" s="135"/>
      <c r="R627" s="133" t="s">
        <v>27</v>
      </c>
      <c r="S627" s="133">
        <f t="shared" si="218"/>
        <v>0.05</v>
      </c>
      <c r="T627" s="121">
        <f t="shared" si="215"/>
        <v>41.550000000000004</v>
      </c>
      <c r="U627" s="121"/>
      <c r="V627" s="290"/>
      <c r="W627" s="290"/>
      <c r="X627" s="290"/>
      <c r="Y627" s="290"/>
      <c r="Z627" s="290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2"/>
      <c r="AT627" s="202"/>
      <c r="AU627" s="202"/>
      <c r="AV627" s="202"/>
      <c r="AW627" s="202"/>
      <c r="AX627" s="202"/>
      <c r="AY627" s="202"/>
      <c r="AZ627" s="202"/>
      <c r="BA627" s="202"/>
      <c r="BB627" s="202"/>
      <c r="BC627" s="202"/>
      <c r="BD627" s="202"/>
      <c r="BE627" s="202"/>
      <c r="BF627" s="202"/>
      <c r="BG627" s="202"/>
      <c r="BH627" s="202"/>
      <c r="BI627" s="202"/>
      <c r="BJ627" s="202"/>
      <c r="BK627" s="202"/>
      <c r="BL627" s="202"/>
      <c r="BM627" s="202"/>
      <c r="BN627" s="202"/>
      <c r="BO627" s="202"/>
      <c r="BP627" s="202"/>
      <c r="BQ627" s="202"/>
      <c r="BR627" s="202"/>
      <c r="BS627" s="202"/>
      <c r="BT627" s="202"/>
      <c r="BU627" s="202"/>
      <c r="BV627" s="202"/>
      <c r="BW627" s="202"/>
      <c r="BX627" s="202"/>
      <c r="BY627" s="202"/>
      <c r="BZ627" s="202"/>
      <c r="CA627" s="202"/>
      <c r="CB627" s="202"/>
      <c r="CC627" s="202"/>
      <c r="CD627" s="202"/>
      <c r="CE627" s="202"/>
      <c r="CF627" s="202"/>
      <c r="CG627" s="202"/>
      <c r="CH627" s="202"/>
      <c r="CI627" s="202"/>
      <c r="CJ627" s="202"/>
      <c r="CK627" s="202"/>
      <c r="CL627" s="202"/>
      <c r="CM627" s="202"/>
      <c r="CN627" s="202"/>
      <c r="CO627" s="202"/>
      <c r="CP627" s="202"/>
      <c r="CQ627" s="202"/>
      <c r="CR627" s="202"/>
      <c r="CS627" s="202"/>
      <c r="CT627" s="202"/>
      <c r="CU627" s="202"/>
      <c r="CV627" s="202"/>
      <c r="CW627" s="202"/>
      <c r="CX627" s="202"/>
      <c r="CY627" s="202"/>
      <c r="CZ627" s="202"/>
      <c r="DA627" s="202"/>
      <c r="DB627" s="202"/>
      <c r="DC627" s="202"/>
      <c r="DD627" s="202"/>
      <c r="DE627" s="202"/>
      <c r="DF627" s="202"/>
      <c r="DG627" s="202"/>
      <c r="DH627" s="202"/>
      <c r="DI627" s="202"/>
      <c r="DJ627" s="202"/>
      <c r="DK627" s="202"/>
      <c r="DL627" s="202"/>
      <c r="DM627" s="202"/>
      <c r="DN627" s="202"/>
      <c r="DO627" s="202"/>
      <c r="DP627" s="202"/>
      <c r="DQ627" s="202"/>
      <c r="DR627" s="202"/>
      <c r="DS627" s="202"/>
      <c r="DT627" s="202"/>
      <c r="DU627" s="202"/>
      <c r="DV627" s="202"/>
      <c r="DW627" s="202"/>
      <c r="DX627" s="202"/>
      <c r="DY627" s="202"/>
      <c r="DZ627" s="202"/>
      <c r="EA627" s="202"/>
      <c r="EB627" s="202"/>
      <c r="EC627" s="202"/>
      <c r="ED627" s="202"/>
      <c r="EE627" s="202"/>
      <c r="EF627" s="202"/>
      <c r="EG627" s="202"/>
      <c r="EH627" s="202"/>
      <c r="EI627" s="202"/>
      <c r="EJ627" s="202"/>
      <c r="EK627" s="202"/>
      <c r="EL627" s="202"/>
      <c r="EM627" s="202"/>
      <c r="EN627" s="202"/>
      <c r="EO627" s="202"/>
      <c r="EP627" s="202"/>
      <c r="EQ627" s="202"/>
      <c r="ER627" s="202"/>
      <c r="ES627" s="202"/>
      <c r="ET627" s="202"/>
      <c r="EU627" s="202"/>
      <c r="EV627" s="202"/>
      <c r="EW627" s="202"/>
      <c r="EX627" s="202"/>
      <c r="EY627" s="202"/>
      <c r="EZ627" s="202"/>
      <c r="FA627" s="202"/>
      <c r="FB627" s="202"/>
      <c r="FC627" s="202"/>
      <c r="FD627" s="202"/>
      <c r="FE627" s="202"/>
      <c r="FF627" s="202"/>
      <c r="FG627" s="202"/>
      <c r="FH627" s="202"/>
      <c r="FI627" s="202"/>
      <c r="FJ627" s="202"/>
      <c r="FK627" s="202"/>
      <c r="FL627" s="202"/>
      <c r="FM627" s="202"/>
      <c r="FN627" s="202"/>
      <c r="FO627" s="202"/>
      <c r="FP627" s="202"/>
      <c r="FQ627" s="202"/>
      <c r="FR627" s="202"/>
      <c r="FS627" s="202"/>
      <c r="FT627" s="202"/>
      <c r="FU627" s="202"/>
      <c r="FV627" s="202"/>
      <c r="FW627" s="202"/>
      <c r="FX627" s="202"/>
      <c r="FY627" s="202"/>
      <c r="FZ627" s="202"/>
      <c r="GA627" s="202"/>
      <c r="GB627" s="202"/>
      <c r="GC627" s="202"/>
      <c r="GD627" s="202"/>
      <c r="GE627" s="202"/>
      <c r="GF627" s="202"/>
      <c r="GG627" s="202"/>
      <c r="GH627" s="202"/>
      <c r="GI627" s="202"/>
      <c r="GJ627" s="202"/>
      <c r="GK627" s="202"/>
      <c r="GL627" s="202"/>
      <c r="GM627" s="202"/>
      <c r="GN627" s="202"/>
      <c r="GO627" s="202"/>
      <c r="GP627" s="202"/>
      <c r="GQ627" s="202"/>
      <c r="GR627" s="202"/>
      <c r="GS627" s="202"/>
      <c r="GT627" s="202"/>
      <c r="GU627" s="202"/>
      <c r="GV627" s="202"/>
      <c r="GW627" s="202"/>
      <c r="GX627" s="202"/>
      <c r="GY627" s="202"/>
      <c r="GZ627" s="202"/>
      <c r="HA627" s="202"/>
      <c r="HB627" s="202"/>
      <c r="HC627" s="202"/>
      <c r="HD627" s="202"/>
      <c r="HE627" s="202"/>
      <c r="HF627" s="202"/>
      <c r="HG627" s="202"/>
      <c r="HH627" s="202"/>
      <c r="HI627" s="202"/>
      <c r="HJ627" s="202"/>
      <c r="HK627" s="202"/>
      <c r="HL627" s="202"/>
      <c r="HM627" s="202"/>
      <c r="HN627" s="202"/>
      <c r="HO627" s="202"/>
      <c r="HP627" s="202"/>
      <c r="HQ627" s="202"/>
      <c r="HR627" s="202"/>
      <c r="HS627" s="202"/>
      <c r="HT627" s="202"/>
      <c r="HU627" s="202"/>
      <c r="HV627" s="202"/>
      <c r="HW627" s="202"/>
      <c r="HX627" s="202"/>
      <c r="HY627" s="202"/>
      <c r="HZ627" s="202"/>
      <c r="IA627" s="202"/>
      <c r="IB627" s="202"/>
      <c r="IC627" s="202"/>
      <c r="ID627" s="202"/>
      <c r="IE627" s="202"/>
      <c r="IF627" s="202"/>
      <c r="IG627" s="202"/>
      <c r="IH627" s="202"/>
      <c r="II627" s="202"/>
      <c r="IJ627" s="202"/>
      <c r="IK627" s="202"/>
      <c r="IL627" s="202"/>
      <c r="IM627" s="202"/>
      <c r="IN627" s="202"/>
      <c r="IO627" s="202"/>
      <c r="IP627" s="202"/>
      <c r="IQ627" s="202"/>
      <c r="IR627" s="202"/>
      <c r="IS627" s="202"/>
      <c r="IT627" s="202"/>
      <c r="IU627" s="202"/>
      <c r="IV627" s="202"/>
      <c r="IW627" s="202"/>
      <c r="IX627" s="202"/>
      <c r="IY627" s="202"/>
      <c r="IZ627" s="202"/>
      <c r="JA627" s="202"/>
      <c r="JB627" s="202"/>
      <c r="JC627" s="202"/>
      <c r="JD627" s="202"/>
      <c r="JE627" s="202"/>
      <c r="JF627" s="202"/>
      <c r="JG627" s="202"/>
      <c r="JH627" s="202"/>
      <c r="JI627" s="202"/>
      <c r="JJ627" s="202"/>
      <c r="JK627" s="202"/>
      <c r="JL627" s="202"/>
      <c r="JM627" s="202"/>
      <c r="JN627" s="202"/>
      <c r="JO627" s="202"/>
      <c r="JP627" s="202"/>
      <c r="JQ627" s="202"/>
      <c r="JR627" s="202"/>
      <c r="JS627" s="202"/>
      <c r="JT627" s="202"/>
      <c r="JU627" s="202"/>
      <c r="JV627" s="202"/>
      <c r="JW627" s="202"/>
      <c r="JX627" s="202"/>
      <c r="JY627" s="202"/>
      <c r="JZ627" s="202"/>
      <c r="KA627" s="202"/>
      <c r="KB627" s="202"/>
      <c r="KC627" s="202"/>
      <c r="KD627" s="202"/>
      <c r="KE627" s="202"/>
      <c r="KF627" s="202"/>
      <c r="KG627" s="202"/>
      <c r="KH627" s="202"/>
      <c r="KI627" s="202"/>
      <c r="KJ627" s="202"/>
      <c r="KK627" s="202"/>
      <c r="KL627" s="202"/>
      <c r="KM627" s="202"/>
      <c r="KN627" s="202"/>
      <c r="KO627" s="202"/>
      <c r="KP627" s="202"/>
      <c r="KQ627" s="202"/>
      <c r="KR627" s="202"/>
      <c r="KS627" s="202"/>
      <c r="KT627" s="202"/>
      <c r="KU627" s="202"/>
      <c r="KV627" s="202"/>
      <c r="KW627" s="202"/>
      <c r="KX627" s="202"/>
      <c r="KY627" s="202"/>
      <c r="KZ627" s="202"/>
      <c r="LA627" s="202"/>
      <c r="LB627" s="202"/>
      <c r="LC627" s="202"/>
      <c r="LD627" s="202"/>
      <c r="LE627" s="202"/>
      <c r="LF627" s="202"/>
      <c r="LG627" s="202"/>
      <c r="LH627" s="202"/>
      <c r="LI627" s="202"/>
      <c r="LJ627" s="202"/>
      <c r="LK627" s="202"/>
      <c r="LL627" s="202"/>
      <c r="LM627" s="202"/>
      <c r="LN627" s="202"/>
      <c r="LO627" s="202"/>
      <c r="LP627" s="202"/>
      <c r="LQ627" s="202"/>
      <c r="LR627" s="202"/>
      <c r="LS627" s="202"/>
      <c r="LT627" s="202"/>
      <c r="LU627" s="202"/>
      <c r="LV627" s="202"/>
      <c r="LW627" s="202"/>
      <c r="LX627" s="202"/>
      <c r="LY627" s="202"/>
      <c r="LZ627" s="202"/>
      <c r="MA627" s="202"/>
      <c r="MB627" s="202"/>
      <c r="MC627" s="202"/>
      <c r="MD627" s="202"/>
      <c r="ME627" s="202"/>
      <c r="MF627" s="202"/>
      <c r="MG627" s="202"/>
      <c r="MH627" s="202"/>
      <c r="MI627" s="202"/>
      <c r="MJ627" s="202"/>
      <c r="MK627" s="202"/>
      <c r="ML627" s="202"/>
      <c r="MM627" s="202"/>
      <c r="MN627" s="202"/>
      <c r="MO627" s="202"/>
      <c r="MP627" s="202"/>
      <c r="MQ627" s="202"/>
      <c r="MR627" s="202"/>
      <c r="MS627" s="202"/>
      <c r="MT627" s="202"/>
      <c r="MU627" s="202"/>
      <c r="MV627" s="202"/>
      <c r="MW627" s="202"/>
      <c r="MX627" s="202"/>
      <c r="MY627" s="202"/>
      <c r="MZ627" s="202"/>
      <c r="NA627" s="202"/>
      <c r="NB627" s="202"/>
      <c r="NC627" s="202"/>
      <c r="ND627" s="202"/>
      <c r="NE627" s="202"/>
      <c r="NF627" s="202"/>
      <c r="NG627" s="202"/>
      <c r="NH627" s="202"/>
      <c r="NI627" s="202"/>
      <c r="NJ627" s="202"/>
      <c r="NK627" s="202"/>
      <c r="NL627" s="202"/>
      <c r="NM627" s="202"/>
      <c r="NN627" s="202"/>
      <c r="NO627" s="202"/>
      <c r="NP627" s="202"/>
      <c r="NQ627" s="202"/>
      <c r="NR627" s="202"/>
      <c r="NS627" s="202"/>
      <c r="NT627" s="202"/>
      <c r="NU627" s="202"/>
      <c r="NV627" s="202"/>
      <c r="NW627" s="202"/>
      <c r="NX627" s="202"/>
      <c r="NY627" s="202"/>
      <c r="NZ627" s="202"/>
      <c r="OA627" s="202"/>
      <c r="OB627" s="202"/>
      <c r="OC627" s="202"/>
      <c r="OD627" s="202"/>
      <c r="OE627" s="202"/>
      <c r="OF627" s="202"/>
      <c r="OG627" s="202"/>
      <c r="OH627" s="202"/>
      <c r="OI627" s="202"/>
      <c r="OJ627" s="202"/>
      <c r="OK627" s="202"/>
      <c r="OL627" s="202"/>
      <c r="OM627" s="202"/>
      <c r="ON627" s="202"/>
      <c r="OO627" s="202"/>
      <c r="OP627" s="202"/>
      <c r="OQ627" s="202"/>
      <c r="OR627" s="202"/>
      <c r="OS627" s="202"/>
      <c r="OT627" s="202"/>
      <c r="OU627" s="202"/>
      <c r="OV627" s="202"/>
      <c r="OW627" s="202"/>
      <c r="OX627" s="202"/>
      <c r="OY627" s="202"/>
      <c r="OZ627" s="202"/>
      <c r="PA627" s="202"/>
      <c r="PB627" s="202"/>
      <c r="PC627" s="202"/>
      <c r="PD627" s="202"/>
      <c r="PE627" s="202"/>
      <c r="PF627" s="202"/>
      <c r="PG627" s="202"/>
      <c r="PH627" s="202"/>
      <c r="PI627" s="202"/>
      <c r="PJ627" s="202"/>
      <c r="PK627" s="202"/>
      <c r="PL627" s="202"/>
      <c r="PM627" s="202"/>
      <c r="PN627" s="202"/>
      <c r="PO627" s="202"/>
      <c r="PP627" s="202"/>
      <c r="PQ627" s="202"/>
      <c r="PR627" s="202"/>
      <c r="PS627" s="202"/>
      <c r="PT627" s="202"/>
      <c r="PU627" s="202"/>
      <c r="PV627" s="202"/>
      <c r="PW627" s="202"/>
      <c r="PX627" s="202"/>
      <c r="PY627" s="202"/>
      <c r="PZ627" s="202"/>
      <c r="QA627" s="202"/>
      <c r="QB627" s="202"/>
      <c r="QC627" s="202"/>
      <c r="QD627" s="202"/>
      <c r="QE627" s="202"/>
      <c r="QF627" s="202"/>
      <c r="QG627" s="202"/>
      <c r="QH627" s="202"/>
      <c r="QI627" s="202"/>
      <c r="QJ627" s="202"/>
      <c r="QK627" s="202"/>
      <c r="QL627" s="202"/>
      <c r="QM627" s="202"/>
      <c r="QN627" s="202"/>
      <c r="QO627" s="202"/>
      <c r="QP627" s="202"/>
      <c r="QQ627" s="202"/>
      <c r="QR627" s="202"/>
      <c r="QS627" s="202"/>
      <c r="QT627" s="202"/>
      <c r="QU627" s="202"/>
      <c r="QV627" s="202"/>
      <c r="QW627" s="202"/>
      <c r="QX627" s="202"/>
      <c r="QY627" s="202"/>
      <c r="QZ627" s="202"/>
      <c r="RA627" s="202"/>
      <c r="RB627" s="202"/>
      <c r="RC627" s="202"/>
      <c r="RD627" s="202"/>
      <c r="RE627" s="202"/>
      <c r="RF627" s="202"/>
      <c r="RG627" s="202"/>
      <c r="RH627" s="202"/>
      <c r="RI627" s="202"/>
      <c r="RJ627" s="202"/>
      <c r="RK627" s="202"/>
      <c r="RL627" s="202"/>
      <c r="RM627" s="202"/>
      <c r="RN627" s="202"/>
      <c r="RO627" s="202"/>
      <c r="RP627" s="202"/>
      <c r="RQ627" s="202"/>
      <c r="RR627" s="202"/>
      <c r="RS627" s="202"/>
      <c r="RT627" s="202"/>
      <c r="RU627" s="202"/>
      <c r="RV627" s="202"/>
      <c r="RW627" s="202"/>
      <c r="RX627" s="202"/>
      <c r="RY627" s="202"/>
      <c r="RZ627" s="202"/>
      <c r="SA627" s="202"/>
      <c r="SB627" s="202"/>
      <c r="SC627" s="202"/>
      <c r="SD627" s="202"/>
      <c r="SE627" s="202"/>
      <c r="SF627" s="202"/>
      <c r="SG627" s="202"/>
      <c r="SH627" s="202"/>
      <c r="SI627" s="202"/>
      <c r="SJ627" s="202"/>
      <c r="SK627" s="202"/>
      <c r="SL627" s="202"/>
      <c r="SM627" s="202"/>
      <c r="SN627" s="202"/>
      <c r="SO627" s="202"/>
      <c r="SP627" s="202"/>
      <c r="SQ627" s="202"/>
      <c r="SR627" s="202"/>
      <c r="SS627" s="202"/>
      <c r="ST627" s="202"/>
      <c r="SU627" s="202"/>
      <c r="SV627" s="202"/>
      <c r="SW627" s="202"/>
      <c r="SX627" s="202"/>
      <c r="SY627" s="202"/>
      <c r="SZ627" s="202"/>
      <c r="TA627" s="202"/>
      <c r="TB627" s="202"/>
      <c r="TC627" s="202"/>
      <c r="TD627" s="202"/>
      <c r="TE627" s="202"/>
      <c r="TF627" s="202"/>
      <c r="TG627" s="202"/>
      <c r="TH627" s="202"/>
      <c r="TI627" s="202"/>
      <c r="TJ627" s="202"/>
      <c r="TK627" s="202"/>
      <c r="TL627" s="202"/>
      <c r="TM627" s="202"/>
      <c r="TN627" s="202"/>
      <c r="TO627" s="202"/>
      <c r="TP627" s="202"/>
      <c r="TQ627" s="202"/>
      <c r="TR627" s="202"/>
      <c r="TS627" s="202"/>
      <c r="TT627" s="202"/>
      <c r="TU627" s="202"/>
      <c r="TV627" s="202"/>
      <c r="TW627" s="202"/>
      <c r="TX627" s="202"/>
      <c r="TY627" s="202"/>
      <c r="TZ627" s="202"/>
      <c r="UA627" s="202"/>
      <c r="UB627" s="202"/>
      <c r="UC627" s="202"/>
      <c r="UD627" s="202"/>
      <c r="UE627" s="202"/>
      <c r="UF627" s="202"/>
      <c r="UG627" s="202"/>
      <c r="UH627" s="202"/>
      <c r="UI627" s="202"/>
      <c r="UJ627" s="202"/>
      <c r="UK627" s="202"/>
      <c r="UL627" s="202"/>
      <c r="UM627" s="202"/>
      <c r="UN627" s="202"/>
      <c r="UO627" s="202"/>
      <c r="UP627" s="202"/>
      <c r="UQ627" s="202"/>
      <c r="UR627" s="202"/>
      <c r="US627" s="202"/>
      <c r="UT627" s="202"/>
      <c r="UU627" s="202"/>
      <c r="UV627" s="202"/>
      <c r="UW627" s="202"/>
      <c r="UX627" s="202"/>
      <c r="UY627" s="202"/>
      <c r="UZ627" s="202"/>
      <c r="VA627" s="202"/>
      <c r="VB627" s="202"/>
      <c r="VC627" s="202"/>
      <c r="VD627" s="202"/>
      <c r="VE627" s="202"/>
      <c r="VF627" s="202"/>
      <c r="VG627" s="202"/>
      <c r="VH627" s="202"/>
      <c r="VI627" s="202"/>
      <c r="VJ627" s="202"/>
      <c r="VK627" s="202"/>
      <c r="VL627" s="202"/>
      <c r="VM627" s="202"/>
      <c r="VN627" s="202"/>
      <c r="VO627" s="202"/>
      <c r="VP627" s="202"/>
      <c r="VQ627" s="202"/>
      <c r="VR627" s="202"/>
      <c r="VS627" s="202"/>
      <c r="VT627" s="202"/>
      <c r="VU627" s="202"/>
      <c r="VV627" s="202"/>
      <c r="VW627" s="202"/>
      <c r="VX627" s="202"/>
      <c r="VY627" s="202"/>
      <c r="VZ627" s="202"/>
      <c r="WA627" s="202"/>
      <c r="WB627" s="202"/>
      <c r="WC627" s="202"/>
      <c r="WD627" s="202"/>
      <c r="WE627" s="202"/>
      <c r="WF627" s="202"/>
      <c r="WG627" s="202"/>
      <c r="WH627" s="202"/>
      <c r="WI627" s="202"/>
      <c r="WJ627" s="202"/>
      <c r="WK627" s="202"/>
      <c r="WL627" s="202"/>
      <c r="WM627" s="202"/>
      <c r="WN627" s="202"/>
      <c r="WO627" s="202"/>
      <c r="WP627" s="202"/>
      <c r="WQ627" s="202"/>
      <c r="WR627" s="202"/>
      <c r="WS627" s="202"/>
      <c r="WT627" s="202"/>
      <c r="WU627" s="202"/>
      <c r="WV627" s="202"/>
      <c r="WW627" s="202"/>
      <c r="WX627" s="202"/>
      <c r="WY627" s="202"/>
      <c r="WZ627" s="202"/>
      <c r="XA627" s="202"/>
      <c r="XB627" s="202"/>
      <c r="XC627" s="202"/>
      <c r="XD627" s="202"/>
      <c r="XE627" s="202"/>
      <c r="XF627" s="202"/>
      <c r="XG627" s="202"/>
      <c r="XH627" s="202"/>
      <c r="XI627" s="202"/>
      <c r="XJ627" s="202"/>
      <c r="XK627" s="202"/>
      <c r="XL627" s="202"/>
      <c r="XM627" s="202"/>
      <c r="XN627" s="202"/>
      <c r="XO627" s="202"/>
      <c r="XP627" s="202"/>
      <c r="XQ627" s="202"/>
      <c r="XR627" s="202"/>
      <c r="XS627" s="202"/>
      <c r="XT627" s="202"/>
      <c r="XU627" s="202"/>
      <c r="XV627" s="202"/>
      <c r="XW627" s="202"/>
      <c r="XX627" s="202"/>
      <c r="XY627" s="202"/>
      <c r="XZ627" s="202"/>
      <c r="YA627" s="202"/>
      <c r="YB627" s="202"/>
      <c r="YC627" s="202"/>
      <c r="YD627" s="202"/>
      <c r="YE627" s="202"/>
      <c r="YF627" s="202"/>
      <c r="YG627" s="202"/>
      <c r="YH627" s="202"/>
      <c r="YI627" s="202"/>
      <c r="YJ627" s="202"/>
      <c r="YK627" s="202"/>
      <c r="YL627" s="202"/>
      <c r="YM627" s="202"/>
      <c r="YN627" s="202"/>
      <c r="YO627" s="202"/>
      <c r="YP627" s="202"/>
      <c r="YQ627" s="202"/>
      <c r="YR627" s="202"/>
      <c r="YS627" s="202"/>
      <c r="YT627" s="202"/>
      <c r="YU627" s="202"/>
      <c r="YV627" s="202"/>
      <c r="YW627" s="202"/>
      <c r="YX627" s="202"/>
      <c r="YY627" s="202"/>
      <c r="YZ627" s="202"/>
      <c r="ZA627" s="202"/>
      <c r="ZB627" s="202"/>
      <c r="ZC627" s="202"/>
      <c r="ZD627" s="202"/>
      <c r="ZE627" s="202"/>
      <c r="ZF627" s="202"/>
      <c r="ZG627" s="202"/>
      <c r="ZH627" s="202"/>
      <c r="ZI627" s="202"/>
      <c r="ZJ627" s="202"/>
      <c r="ZK627" s="202"/>
      <c r="ZL627" s="202"/>
      <c r="ZM627" s="202"/>
      <c r="ZN627" s="202"/>
      <c r="ZO627" s="202"/>
      <c r="ZP627" s="202"/>
      <c r="ZQ627" s="202"/>
      <c r="ZR627" s="202"/>
      <c r="ZS627" s="202"/>
      <c r="ZT627" s="202"/>
      <c r="ZU627" s="202"/>
      <c r="ZV627" s="202"/>
      <c r="ZW627" s="202"/>
      <c r="ZX627" s="202"/>
      <c r="ZY627" s="202"/>
      <c r="ZZ627" s="202"/>
      <c r="AAA627" s="202"/>
      <c r="AAB627" s="202"/>
      <c r="AAC627" s="202"/>
      <c r="AAD627" s="202"/>
      <c r="AAE627" s="202"/>
      <c r="AAF627" s="202"/>
      <c r="AAG627" s="202"/>
      <c r="AAH627" s="202"/>
      <c r="AAI627" s="202"/>
      <c r="AAJ627" s="202"/>
      <c r="AAK627" s="202"/>
      <c r="AAL627" s="202"/>
      <c r="AAM627" s="202"/>
      <c r="AAN627" s="202"/>
      <c r="AAO627" s="202"/>
      <c r="AAP627" s="202"/>
      <c r="AAQ627" s="202"/>
      <c r="AAR627" s="202"/>
      <c r="AAS627" s="202"/>
      <c r="AAT627" s="202"/>
      <c r="AAU627" s="202"/>
      <c r="AAV627" s="202"/>
      <c r="AAW627" s="202"/>
      <c r="AAX627" s="202"/>
      <c r="AAY627" s="202"/>
      <c r="AAZ627" s="202"/>
      <c r="ABA627" s="202"/>
      <c r="ABB627" s="202"/>
      <c r="ABC627" s="202"/>
      <c r="ABD627" s="202"/>
      <c r="ABE627" s="202"/>
      <c r="ABF627" s="202"/>
      <c r="ABG627" s="202"/>
      <c r="ABH627" s="202"/>
      <c r="ABI627" s="202"/>
      <c r="ABJ627" s="202"/>
      <c r="ABK627" s="202"/>
      <c r="ABL627" s="202"/>
      <c r="ABM627" s="202"/>
      <c r="ABN627" s="202"/>
      <c r="ABO627" s="202"/>
      <c r="ABP627" s="202"/>
      <c r="ABQ627" s="202"/>
      <c r="ABR627" s="202"/>
      <c r="ABS627" s="202"/>
      <c r="ABT627" s="202"/>
      <c r="ABU627" s="202"/>
      <c r="ABV627" s="202"/>
      <c r="ABW627" s="202"/>
      <c r="ABX627" s="202"/>
      <c r="ABY627" s="202"/>
      <c r="ABZ627" s="202"/>
      <c r="ACA627" s="202"/>
      <c r="ACB627" s="202"/>
      <c r="ACC627" s="202"/>
      <c r="ACD627" s="202"/>
      <c r="ACE627" s="202"/>
      <c r="ACF627" s="202"/>
      <c r="ACG627" s="202"/>
      <c r="ACH627" s="202"/>
      <c r="ACI627" s="202"/>
      <c r="ACJ627" s="202"/>
      <c r="ACK627" s="202"/>
      <c r="ACL627" s="202"/>
      <c r="ACM627" s="202"/>
      <c r="ACN627" s="202"/>
      <c r="ACO627" s="202"/>
      <c r="ACP627" s="202"/>
      <c r="ACQ627" s="202"/>
      <c r="ACR627" s="202"/>
      <c r="ACS627" s="202"/>
      <c r="ACT627" s="202"/>
      <c r="ACU627" s="202"/>
      <c r="ACV627" s="202"/>
      <c r="ACW627" s="202"/>
      <c r="ACX627" s="202"/>
      <c r="ACY627" s="202"/>
      <c r="ACZ627" s="202"/>
      <c r="ADA627" s="202"/>
      <c r="ADB627" s="202"/>
      <c r="ADC627" s="202"/>
      <c r="ADD627" s="202"/>
      <c r="ADE627" s="202"/>
      <c r="ADF627" s="202"/>
      <c r="ADG627" s="202"/>
      <c r="ADH627" s="202"/>
      <c r="ADI627" s="202"/>
      <c r="ADJ627" s="202"/>
      <c r="ADK627" s="202"/>
      <c r="ADL627" s="202"/>
      <c r="ADM627" s="202"/>
      <c r="ADN627" s="202"/>
      <c r="ADO627" s="202"/>
      <c r="ADP627" s="202"/>
      <c r="ADQ627" s="202"/>
      <c r="ADR627" s="202"/>
      <c r="ADS627" s="202"/>
      <c r="ADT627" s="202"/>
      <c r="ADU627" s="202"/>
      <c r="ADV627" s="202"/>
      <c r="ADW627" s="202"/>
      <c r="ADX627" s="202"/>
      <c r="ADY627" s="202"/>
      <c r="ADZ627" s="202"/>
      <c r="AEA627" s="202"/>
      <c r="AEB627" s="202"/>
      <c r="AEC627" s="202"/>
      <c r="AED627" s="202"/>
      <c r="AEE627" s="202"/>
      <c r="AEF627" s="202"/>
      <c r="AEG627" s="202"/>
      <c r="AEH627" s="202"/>
      <c r="AEI627" s="202"/>
      <c r="AEJ627" s="202"/>
      <c r="AEK627" s="202"/>
      <c r="AEL627" s="202"/>
      <c r="AEM627" s="202"/>
      <c r="AEN627" s="202"/>
      <c r="AEO627" s="202"/>
      <c r="AEP627" s="202"/>
      <c r="AEQ627" s="202"/>
      <c r="AER627" s="202"/>
      <c r="AES627" s="202"/>
      <c r="AET627" s="202"/>
      <c r="AEU627" s="202"/>
      <c r="AEV627" s="202"/>
      <c r="AEW627" s="202"/>
      <c r="AEX627" s="202"/>
      <c r="AEY627" s="202"/>
      <c r="AEZ627" s="202"/>
      <c r="AFA627" s="202"/>
      <c r="AFB627" s="202"/>
      <c r="AFC627" s="202"/>
      <c r="AFD627" s="202"/>
      <c r="AFE627" s="202"/>
      <c r="AFF627" s="202"/>
      <c r="AFG627" s="202"/>
      <c r="AFH627" s="202"/>
      <c r="AFI627" s="202"/>
      <c r="AFJ627" s="202"/>
      <c r="AFK627" s="202"/>
      <c r="AFL627" s="202"/>
      <c r="AFM627" s="202"/>
      <c r="AFN627" s="202"/>
      <c r="AFO627" s="202"/>
      <c r="AFP627" s="202"/>
      <c r="AFQ627" s="202"/>
      <c r="AFR627" s="202"/>
      <c r="AFS627" s="202"/>
      <c r="AFT627" s="202"/>
      <c r="AFU627" s="202"/>
      <c r="AFV627" s="202"/>
      <c r="AFW627" s="202"/>
      <c r="AFX627" s="202"/>
      <c r="AFY627" s="202"/>
      <c r="AFZ627" s="202"/>
      <c r="AGA627" s="202"/>
      <c r="AGB627" s="202"/>
      <c r="AGC627" s="202"/>
      <c r="AGD627" s="202"/>
      <c r="AGE627" s="202"/>
      <c r="AGF627" s="202"/>
      <c r="AGG627" s="202"/>
      <c r="AGH627" s="202"/>
      <c r="AGI627" s="202"/>
      <c r="AGJ627" s="202"/>
      <c r="AGK627" s="202"/>
      <c r="AGL627" s="202"/>
      <c r="AGM627" s="202"/>
      <c r="AGN627" s="202"/>
      <c r="AGO627" s="202"/>
      <c r="AGP627" s="202"/>
    </row>
    <row r="628" spans="1:874" s="201" customFormat="1" ht="33" customHeight="1">
      <c r="A628" s="121"/>
      <c r="B628" s="119">
        <v>43546</v>
      </c>
      <c r="C628" s="269">
        <v>314427</v>
      </c>
      <c r="D628" s="269">
        <v>1603</v>
      </c>
      <c r="E628" s="121" t="s">
        <v>243</v>
      </c>
      <c r="F628" s="269" t="s">
        <v>335</v>
      </c>
      <c r="G628" s="146">
        <v>43633</v>
      </c>
      <c r="H628" s="121"/>
      <c r="I628" s="121" t="s">
        <v>26</v>
      </c>
      <c r="J628" s="269">
        <v>2357</v>
      </c>
      <c r="K628" s="255">
        <v>1.39</v>
      </c>
      <c r="L628" s="255">
        <f t="shared" si="211"/>
        <v>3276.2299999999996</v>
      </c>
      <c r="M628" s="255">
        <v>1.22</v>
      </c>
      <c r="N628" s="133">
        <f t="shared" si="212"/>
        <v>2875.54</v>
      </c>
      <c r="O628" s="134">
        <f t="shared" si="213"/>
        <v>0.16999999999999993</v>
      </c>
      <c r="P628" s="135">
        <f t="shared" si="214"/>
        <v>400.68999999999983</v>
      </c>
      <c r="Q628" s="135"/>
      <c r="R628" s="133" t="s">
        <v>27</v>
      </c>
      <c r="S628" s="133">
        <f t="shared" ref="S628:S631" si="219">0.03+0.02</f>
        <v>0.05</v>
      </c>
      <c r="T628" s="121">
        <f t="shared" si="215"/>
        <v>117.85000000000001</v>
      </c>
      <c r="U628" s="121"/>
      <c r="V628" s="290"/>
      <c r="W628" s="290"/>
      <c r="X628" s="290"/>
      <c r="Y628" s="290"/>
      <c r="Z628" s="290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2"/>
      <c r="BN628" s="202"/>
      <c r="BO628" s="202"/>
      <c r="BP628" s="202"/>
      <c r="BQ628" s="202"/>
      <c r="BR628" s="202"/>
      <c r="BS628" s="202"/>
      <c r="BT628" s="202"/>
      <c r="BU628" s="202"/>
      <c r="BV628" s="202"/>
      <c r="BW628" s="202"/>
      <c r="BX628" s="202"/>
      <c r="BY628" s="202"/>
      <c r="BZ628" s="202"/>
      <c r="CA628" s="202"/>
      <c r="CB628" s="202"/>
      <c r="CC628" s="202"/>
      <c r="CD628" s="202"/>
      <c r="CE628" s="202"/>
      <c r="CF628" s="202"/>
      <c r="CG628" s="202"/>
      <c r="CH628" s="202"/>
      <c r="CI628" s="202"/>
      <c r="CJ628" s="202"/>
      <c r="CK628" s="202"/>
      <c r="CL628" s="202"/>
      <c r="CM628" s="202"/>
      <c r="CN628" s="202"/>
      <c r="CO628" s="202"/>
      <c r="CP628" s="202"/>
      <c r="CQ628" s="202"/>
      <c r="CR628" s="202"/>
      <c r="CS628" s="202"/>
      <c r="CT628" s="202"/>
      <c r="CU628" s="202"/>
      <c r="CV628" s="202"/>
      <c r="CW628" s="202"/>
      <c r="CX628" s="202"/>
      <c r="CY628" s="202"/>
      <c r="CZ628" s="202"/>
      <c r="DA628" s="202"/>
      <c r="DB628" s="202"/>
      <c r="DC628" s="202"/>
      <c r="DD628" s="202"/>
      <c r="DE628" s="202"/>
      <c r="DF628" s="202"/>
      <c r="DG628" s="202"/>
      <c r="DH628" s="202"/>
      <c r="DI628" s="202"/>
      <c r="DJ628" s="202"/>
      <c r="DK628" s="202"/>
      <c r="DL628" s="202"/>
      <c r="DM628" s="202"/>
      <c r="DN628" s="202"/>
      <c r="DO628" s="202"/>
      <c r="DP628" s="202"/>
      <c r="DQ628" s="202"/>
      <c r="DR628" s="202"/>
      <c r="DS628" s="202"/>
      <c r="DT628" s="202"/>
      <c r="DU628" s="202"/>
      <c r="DV628" s="202"/>
      <c r="DW628" s="202"/>
      <c r="DX628" s="202"/>
      <c r="DY628" s="202"/>
      <c r="DZ628" s="202"/>
      <c r="EA628" s="202"/>
      <c r="EB628" s="202"/>
      <c r="EC628" s="202"/>
      <c r="ED628" s="202"/>
      <c r="EE628" s="202"/>
      <c r="EF628" s="202"/>
      <c r="EG628" s="202"/>
      <c r="EH628" s="202"/>
      <c r="EI628" s="202"/>
      <c r="EJ628" s="202"/>
      <c r="EK628" s="202"/>
      <c r="EL628" s="202"/>
      <c r="EM628" s="202"/>
      <c r="EN628" s="202"/>
      <c r="EO628" s="202"/>
      <c r="EP628" s="202"/>
      <c r="EQ628" s="202"/>
      <c r="ER628" s="202"/>
      <c r="ES628" s="202"/>
      <c r="ET628" s="202"/>
      <c r="EU628" s="202"/>
      <c r="EV628" s="202"/>
      <c r="EW628" s="202"/>
      <c r="EX628" s="202"/>
      <c r="EY628" s="202"/>
      <c r="EZ628" s="202"/>
      <c r="FA628" s="202"/>
      <c r="FB628" s="202"/>
      <c r="FC628" s="202"/>
      <c r="FD628" s="202"/>
      <c r="FE628" s="202"/>
      <c r="FF628" s="202"/>
      <c r="FG628" s="202"/>
      <c r="FH628" s="202"/>
      <c r="FI628" s="202"/>
      <c r="FJ628" s="202"/>
      <c r="FK628" s="202"/>
      <c r="FL628" s="202"/>
      <c r="FM628" s="202"/>
      <c r="FN628" s="202"/>
      <c r="FO628" s="202"/>
      <c r="FP628" s="202"/>
      <c r="FQ628" s="202"/>
      <c r="FR628" s="202"/>
      <c r="FS628" s="202"/>
      <c r="FT628" s="202"/>
      <c r="FU628" s="202"/>
      <c r="FV628" s="202"/>
      <c r="FW628" s="202"/>
      <c r="FX628" s="202"/>
      <c r="FY628" s="202"/>
      <c r="FZ628" s="202"/>
      <c r="GA628" s="202"/>
      <c r="GB628" s="202"/>
      <c r="GC628" s="202"/>
      <c r="GD628" s="202"/>
      <c r="GE628" s="202"/>
      <c r="GF628" s="202"/>
      <c r="GG628" s="202"/>
      <c r="GH628" s="202"/>
      <c r="GI628" s="202"/>
      <c r="GJ628" s="202"/>
      <c r="GK628" s="202"/>
      <c r="GL628" s="202"/>
      <c r="GM628" s="202"/>
      <c r="GN628" s="202"/>
      <c r="GO628" s="202"/>
      <c r="GP628" s="202"/>
      <c r="GQ628" s="202"/>
      <c r="GR628" s="202"/>
      <c r="GS628" s="202"/>
      <c r="GT628" s="202"/>
      <c r="GU628" s="202"/>
      <c r="GV628" s="202"/>
      <c r="GW628" s="202"/>
      <c r="GX628" s="202"/>
      <c r="GY628" s="202"/>
      <c r="GZ628" s="202"/>
      <c r="HA628" s="202"/>
      <c r="HB628" s="202"/>
      <c r="HC628" s="202"/>
      <c r="HD628" s="202"/>
      <c r="HE628" s="202"/>
      <c r="HF628" s="202"/>
      <c r="HG628" s="202"/>
      <c r="HH628" s="202"/>
      <c r="HI628" s="202"/>
      <c r="HJ628" s="202"/>
      <c r="HK628" s="202"/>
      <c r="HL628" s="202"/>
      <c r="HM628" s="202"/>
      <c r="HN628" s="202"/>
      <c r="HO628" s="202"/>
      <c r="HP628" s="202"/>
      <c r="HQ628" s="202"/>
      <c r="HR628" s="202"/>
      <c r="HS628" s="202"/>
      <c r="HT628" s="202"/>
      <c r="HU628" s="202"/>
      <c r="HV628" s="202"/>
      <c r="HW628" s="202"/>
      <c r="HX628" s="202"/>
      <c r="HY628" s="202"/>
      <c r="HZ628" s="202"/>
      <c r="IA628" s="202"/>
      <c r="IB628" s="202"/>
      <c r="IC628" s="202"/>
      <c r="ID628" s="202"/>
      <c r="IE628" s="202"/>
      <c r="IF628" s="202"/>
      <c r="IG628" s="202"/>
      <c r="IH628" s="202"/>
      <c r="II628" s="202"/>
      <c r="IJ628" s="202"/>
      <c r="IK628" s="202"/>
      <c r="IL628" s="202"/>
      <c r="IM628" s="202"/>
      <c r="IN628" s="202"/>
      <c r="IO628" s="202"/>
      <c r="IP628" s="202"/>
      <c r="IQ628" s="202"/>
      <c r="IR628" s="202"/>
      <c r="IS628" s="202"/>
      <c r="IT628" s="202"/>
      <c r="IU628" s="202"/>
      <c r="IV628" s="202"/>
      <c r="IW628" s="202"/>
      <c r="IX628" s="202"/>
      <c r="IY628" s="202"/>
      <c r="IZ628" s="202"/>
      <c r="JA628" s="202"/>
      <c r="JB628" s="202"/>
      <c r="JC628" s="202"/>
      <c r="JD628" s="202"/>
      <c r="JE628" s="202"/>
      <c r="JF628" s="202"/>
      <c r="JG628" s="202"/>
      <c r="JH628" s="202"/>
      <c r="JI628" s="202"/>
      <c r="JJ628" s="202"/>
      <c r="JK628" s="202"/>
      <c r="JL628" s="202"/>
      <c r="JM628" s="202"/>
      <c r="JN628" s="202"/>
      <c r="JO628" s="202"/>
      <c r="JP628" s="202"/>
      <c r="JQ628" s="202"/>
      <c r="JR628" s="202"/>
      <c r="JS628" s="202"/>
      <c r="JT628" s="202"/>
      <c r="JU628" s="202"/>
      <c r="JV628" s="202"/>
      <c r="JW628" s="202"/>
      <c r="JX628" s="202"/>
      <c r="JY628" s="202"/>
      <c r="JZ628" s="202"/>
      <c r="KA628" s="202"/>
      <c r="KB628" s="202"/>
      <c r="KC628" s="202"/>
      <c r="KD628" s="202"/>
      <c r="KE628" s="202"/>
      <c r="KF628" s="202"/>
      <c r="KG628" s="202"/>
      <c r="KH628" s="202"/>
      <c r="KI628" s="202"/>
      <c r="KJ628" s="202"/>
      <c r="KK628" s="202"/>
      <c r="KL628" s="202"/>
      <c r="KM628" s="202"/>
      <c r="KN628" s="202"/>
      <c r="KO628" s="202"/>
      <c r="KP628" s="202"/>
      <c r="KQ628" s="202"/>
      <c r="KR628" s="202"/>
      <c r="KS628" s="202"/>
      <c r="KT628" s="202"/>
      <c r="KU628" s="202"/>
      <c r="KV628" s="202"/>
      <c r="KW628" s="202"/>
      <c r="KX628" s="202"/>
      <c r="KY628" s="202"/>
      <c r="KZ628" s="202"/>
      <c r="LA628" s="202"/>
      <c r="LB628" s="202"/>
      <c r="LC628" s="202"/>
      <c r="LD628" s="202"/>
      <c r="LE628" s="202"/>
      <c r="LF628" s="202"/>
      <c r="LG628" s="202"/>
      <c r="LH628" s="202"/>
      <c r="LI628" s="202"/>
      <c r="LJ628" s="202"/>
      <c r="LK628" s="202"/>
      <c r="LL628" s="202"/>
      <c r="LM628" s="202"/>
      <c r="LN628" s="202"/>
      <c r="LO628" s="202"/>
      <c r="LP628" s="202"/>
      <c r="LQ628" s="202"/>
      <c r="LR628" s="202"/>
      <c r="LS628" s="202"/>
      <c r="LT628" s="202"/>
      <c r="LU628" s="202"/>
      <c r="LV628" s="202"/>
      <c r="LW628" s="202"/>
      <c r="LX628" s="202"/>
      <c r="LY628" s="202"/>
      <c r="LZ628" s="202"/>
      <c r="MA628" s="202"/>
      <c r="MB628" s="202"/>
      <c r="MC628" s="202"/>
      <c r="MD628" s="202"/>
      <c r="ME628" s="202"/>
      <c r="MF628" s="202"/>
      <c r="MG628" s="202"/>
      <c r="MH628" s="202"/>
      <c r="MI628" s="202"/>
      <c r="MJ628" s="202"/>
      <c r="MK628" s="202"/>
      <c r="ML628" s="202"/>
      <c r="MM628" s="202"/>
      <c r="MN628" s="202"/>
      <c r="MO628" s="202"/>
      <c r="MP628" s="202"/>
      <c r="MQ628" s="202"/>
      <c r="MR628" s="202"/>
      <c r="MS628" s="202"/>
      <c r="MT628" s="202"/>
      <c r="MU628" s="202"/>
      <c r="MV628" s="202"/>
      <c r="MW628" s="202"/>
      <c r="MX628" s="202"/>
      <c r="MY628" s="202"/>
      <c r="MZ628" s="202"/>
      <c r="NA628" s="202"/>
      <c r="NB628" s="202"/>
      <c r="NC628" s="202"/>
      <c r="ND628" s="202"/>
      <c r="NE628" s="202"/>
      <c r="NF628" s="202"/>
      <c r="NG628" s="202"/>
      <c r="NH628" s="202"/>
      <c r="NI628" s="202"/>
      <c r="NJ628" s="202"/>
      <c r="NK628" s="202"/>
      <c r="NL628" s="202"/>
      <c r="NM628" s="202"/>
      <c r="NN628" s="202"/>
      <c r="NO628" s="202"/>
      <c r="NP628" s="202"/>
      <c r="NQ628" s="202"/>
      <c r="NR628" s="202"/>
      <c r="NS628" s="202"/>
      <c r="NT628" s="202"/>
      <c r="NU628" s="202"/>
      <c r="NV628" s="202"/>
      <c r="NW628" s="202"/>
      <c r="NX628" s="202"/>
      <c r="NY628" s="202"/>
      <c r="NZ628" s="202"/>
      <c r="OA628" s="202"/>
      <c r="OB628" s="202"/>
      <c r="OC628" s="202"/>
      <c r="OD628" s="202"/>
      <c r="OE628" s="202"/>
      <c r="OF628" s="202"/>
      <c r="OG628" s="202"/>
      <c r="OH628" s="202"/>
      <c r="OI628" s="202"/>
      <c r="OJ628" s="202"/>
      <c r="OK628" s="202"/>
      <c r="OL628" s="202"/>
      <c r="OM628" s="202"/>
      <c r="ON628" s="202"/>
      <c r="OO628" s="202"/>
      <c r="OP628" s="202"/>
      <c r="OQ628" s="202"/>
      <c r="OR628" s="202"/>
      <c r="OS628" s="202"/>
      <c r="OT628" s="202"/>
      <c r="OU628" s="202"/>
      <c r="OV628" s="202"/>
      <c r="OW628" s="202"/>
      <c r="OX628" s="202"/>
      <c r="OY628" s="202"/>
      <c r="OZ628" s="202"/>
      <c r="PA628" s="202"/>
      <c r="PB628" s="202"/>
      <c r="PC628" s="202"/>
      <c r="PD628" s="202"/>
      <c r="PE628" s="202"/>
      <c r="PF628" s="202"/>
      <c r="PG628" s="202"/>
      <c r="PH628" s="202"/>
      <c r="PI628" s="202"/>
      <c r="PJ628" s="202"/>
      <c r="PK628" s="202"/>
      <c r="PL628" s="202"/>
      <c r="PM628" s="202"/>
      <c r="PN628" s="202"/>
      <c r="PO628" s="202"/>
      <c r="PP628" s="202"/>
      <c r="PQ628" s="202"/>
      <c r="PR628" s="202"/>
      <c r="PS628" s="202"/>
      <c r="PT628" s="202"/>
      <c r="PU628" s="202"/>
      <c r="PV628" s="202"/>
      <c r="PW628" s="202"/>
      <c r="PX628" s="202"/>
      <c r="PY628" s="202"/>
      <c r="PZ628" s="202"/>
      <c r="QA628" s="202"/>
      <c r="QB628" s="202"/>
      <c r="QC628" s="202"/>
      <c r="QD628" s="202"/>
      <c r="QE628" s="202"/>
      <c r="QF628" s="202"/>
      <c r="QG628" s="202"/>
      <c r="QH628" s="202"/>
      <c r="QI628" s="202"/>
      <c r="QJ628" s="202"/>
      <c r="QK628" s="202"/>
      <c r="QL628" s="202"/>
      <c r="QM628" s="202"/>
      <c r="QN628" s="202"/>
      <c r="QO628" s="202"/>
      <c r="QP628" s="202"/>
      <c r="QQ628" s="202"/>
      <c r="QR628" s="202"/>
      <c r="QS628" s="202"/>
      <c r="QT628" s="202"/>
      <c r="QU628" s="202"/>
      <c r="QV628" s="202"/>
      <c r="QW628" s="202"/>
      <c r="QX628" s="202"/>
      <c r="QY628" s="202"/>
      <c r="QZ628" s="202"/>
      <c r="RA628" s="202"/>
      <c r="RB628" s="202"/>
      <c r="RC628" s="202"/>
      <c r="RD628" s="202"/>
      <c r="RE628" s="202"/>
      <c r="RF628" s="202"/>
      <c r="RG628" s="202"/>
      <c r="RH628" s="202"/>
      <c r="RI628" s="202"/>
      <c r="RJ628" s="202"/>
      <c r="RK628" s="202"/>
      <c r="RL628" s="202"/>
      <c r="RM628" s="202"/>
      <c r="RN628" s="202"/>
      <c r="RO628" s="202"/>
      <c r="RP628" s="202"/>
      <c r="RQ628" s="202"/>
      <c r="RR628" s="202"/>
      <c r="RS628" s="202"/>
      <c r="RT628" s="202"/>
      <c r="RU628" s="202"/>
      <c r="RV628" s="202"/>
      <c r="RW628" s="202"/>
      <c r="RX628" s="202"/>
      <c r="RY628" s="202"/>
      <c r="RZ628" s="202"/>
      <c r="SA628" s="202"/>
      <c r="SB628" s="202"/>
      <c r="SC628" s="202"/>
      <c r="SD628" s="202"/>
      <c r="SE628" s="202"/>
      <c r="SF628" s="202"/>
      <c r="SG628" s="202"/>
      <c r="SH628" s="202"/>
      <c r="SI628" s="202"/>
      <c r="SJ628" s="202"/>
      <c r="SK628" s="202"/>
      <c r="SL628" s="202"/>
      <c r="SM628" s="202"/>
      <c r="SN628" s="202"/>
      <c r="SO628" s="202"/>
      <c r="SP628" s="202"/>
      <c r="SQ628" s="202"/>
      <c r="SR628" s="202"/>
      <c r="SS628" s="202"/>
      <c r="ST628" s="202"/>
      <c r="SU628" s="202"/>
      <c r="SV628" s="202"/>
      <c r="SW628" s="202"/>
      <c r="SX628" s="202"/>
      <c r="SY628" s="202"/>
      <c r="SZ628" s="202"/>
      <c r="TA628" s="202"/>
      <c r="TB628" s="202"/>
      <c r="TC628" s="202"/>
      <c r="TD628" s="202"/>
      <c r="TE628" s="202"/>
      <c r="TF628" s="202"/>
      <c r="TG628" s="202"/>
      <c r="TH628" s="202"/>
      <c r="TI628" s="202"/>
      <c r="TJ628" s="202"/>
      <c r="TK628" s="202"/>
      <c r="TL628" s="202"/>
      <c r="TM628" s="202"/>
      <c r="TN628" s="202"/>
      <c r="TO628" s="202"/>
      <c r="TP628" s="202"/>
      <c r="TQ628" s="202"/>
      <c r="TR628" s="202"/>
      <c r="TS628" s="202"/>
      <c r="TT628" s="202"/>
      <c r="TU628" s="202"/>
      <c r="TV628" s="202"/>
      <c r="TW628" s="202"/>
      <c r="TX628" s="202"/>
      <c r="TY628" s="202"/>
      <c r="TZ628" s="202"/>
      <c r="UA628" s="202"/>
      <c r="UB628" s="202"/>
      <c r="UC628" s="202"/>
      <c r="UD628" s="202"/>
      <c r="UE628" s="202"/>
      <c r="UF628" s="202"/>
      <c r="UG628" s="202"/>
      <c r="UH628" s="202"/>
      <c r="UI628" s="202"/>
      <c r="UJ628" s="202"/>
      <c r="UK628" s="202"/>
      <c r="UL628" s="202"/>
      <c r="UM628" s="202"/>
      <c r="UN628" s="202"/>
      <c r="UO628" s="202"/>
      <c r="UP628" s="202"/>
      <c r="UQ628" s="202"/>
      <c r="UR628" s="202"/>
      <c r="US628" s="202"/>
      <c r="UT628" s="202"/>
      <c r="UU628" s="202"/>
      <c r="UV628" s="202"/>
      <c r="UW628" s="202"/>
      <c r="UX628" s="202"/>
      <c r="UY628" s="202"/>
      <c r="UZ628" s="202"/>
      <c r="VA628" s="202"/>
      <c r="VB628" s="202"/>
      <c r="VC628" s="202"/>
      <c r="VD628" s="202"/>
      <c r="VE628" s="202"/>
      <c r="VF628" s="202"/>
      <c r="VG628" s="202"/>
      <c r="VH628" s="202"/>
      <c r="VI628" s="202"/>
      <c r="VJ628" s="202"/>
      <c r="VK628" s="202"/>
      <c r="VL628" s="202"/>
      <c r="VM628" s="202"/>
      <c r="VN628" s="202"/>
      <c r="VO628" s="202"/>
      <c r="VP628" s="202"/>
      <c r="VQ628" s="202"/>
      <c r="VR628" s="202"/>
      <c r="VS628" s="202"/>
      <c r="VT628" s="202"/>
      <c r="VU628" s="202"/>
      <c r="VV628" s="202"/>
      <c r="VW628" s="202"/>
      <c r="VX628" s="202"/>
      <c r="VY628" s="202"/>
      <c r="VZ628" s="202"/>
      <c r="WA628" s="202"/>
      <c r="WB628" s="202"/>
      <c r="WC628" s="202"/>
      <c r="WD628" s="202"/>
      <c r="WE628" s="202"/>
      <c r="WF628" s="202"/>
      <c r="WG628" s="202"/>
      <c r="WH628" s="202"/>
      <c r="WI628" s="202"/>
      <c r="WJ628" s="202"/>
      <c r="WK628" s="202"/>
      <c r="WL628" s="202"/>
      <c r="WM628" s="202"/>
      <c r="WN628" s="202"/>
      <c r="WO628" s="202"/>
      <c r="WP628" s="202"/>
      <c r="WQ628" s="202"/>
      <c r="WR628" s="202"/>
      <c r="WS628" s="202"/>
      <c r="WT628" s="202"/>
      <c r="WU628" s="202"/>
      <c r="WV628" s="202"/>
      <c r="WW628" s="202"/>
      <c r="WX628" s="202"/>
      <c r="WY628" s="202"/>
      <c r="WZ628" s="202"/>
      <c r="XA628" s="202"/>
      <c r="XB628" s="202"/>
      <c r="XC628" s="202"/>
      <c r="XD628" s="202"/>
      <c r="XE628" s="202"/>
      <c r="XF628" s="202"/>
      <c r="XG628" s="202"/>
      <c r="XH628" s="202"/>
      <c r="XI628" s="202"/>
      <c r="XJ628" s="202"/>
      <c r="XK628" s="202"/>
      <c r="XL628" s="202"/>
      <c r="XM628" s="202"/>
      <c r="XN628" s="202"/>
      <c r="XO628" s="202"/>
      <c r="XP628" s="202"/>
      <c r="XQ628" s="202"/>
      <c r="XR628" s="202"/>
      <c r="XS628" s="202"/>
      <c r="XT628" s="202"/>
      <c r="XU628" s="202"/>
      <c r="XV628" s="202"/>
      <c r="XW628" s="202"/>
      <c r="XX628" s="202"/>
      <c r="XY628" s="202"/>
      <c r="XZ628" s="202"/>
      <c r="YA628" s="202"/>
      <c r="YB628" s="202"/>
      <c r="YC628" s="202"/>
      <c r="YD628" s="202"/>
      <c r="YE628" s="202"/>
      <c r="YF628" s="202"/>
      <c r="YG628" s="202"/>
      <c r="YH628" s="202"/>
      <c r="YI628" s="202"/>
      <c r="YJ628" s="202"/>
      <c r="YK628" s="202"/>
      <c r="YL628" s="202"/>
      <c r="YM628" s="202"/>
      <c r="YN628" s="202"/>
      <c r="YO628" s="202"/>
      <c r="YP628" s="202"/>
      <c r="YQ628" s="202"/>
      <c r="YR628" s="202"/>
      <c r="YS628" s="202"/>
      <c r="YT628" s="202"/>
      <c r="YU628" s="202"/>
      <c r="YV628" s="202"/>
      <c r="YW628" s="202"/>
      <c r="YX628" s="202"/>
      <c r="YY628" s="202"/>
      <c r="YZ628" s="202"/>
      <c r="ZA628" s="202"/>
      <c r="ZB628" s="202"/>
      <c r="ZC628" s="202"/>
      <c r="ZD628" s="202"/>
      <c r="ZE628" s="202"/>
      <c r="ZF628" s="202"/>
      <c r="ZG628" s="202"/>
      <c r="ZH628" s="202"/>
      <c r="ZI628" s="202"/>
      <c r="ZJ628" s="202"/>
      <c r="ZK628" s="202"/>
      <c r="ZL628" s="202"/>
      <c r="ZM628" s="202"/>
      <c r="ZN628" s="202"/>
      <c r="ZO628" s="202"/>
      <c r="ZP628" s="202"/>
      <c r="ZQ628" s="202"/>
      <c r="ZR628" s="202"/>
      <c r="ZS628" s="202"/>
      <c r="ZT628" s="202"/>
      <c r="ZU628" s="202"/>
      <c r="ZV628" s="202"/>
      <c r="ZW628" s="202"/>
      <c r="ZX628" s="202"/>
      <c r="ZY628" s="202"/>
      <c r="ZZ628" s="202"/>
      <c r="AAA628" s="202"/>
      <c r="AAB628" s="202"/>
      <c r="AAC628" s="202"/>
      <c r="AAD628" s="202"/>
      <c r="AAE628" s="202"/>
      <c r="AAF628" s="202"/>
      <c r="AAG628" s="202"/>
      <c r="AAH628" s="202"/>
      <c r="AAI628" s="202"/>
      <c r="AAJ628" s="202"/>
      <c r="AAK628" s="202"/>
      <c r="AAL628" s="202"/>
      <c r="AAM628" s="202"/>
      <c r="AAN628" s="202"/>
      <c r="AAO628" s="202"/>
      <c r="AAP628" s="202"/>
      <c r="AAQ628" s="202"/>
      <c r="AAR628" s="202"/>
      <c r="AAS628" s="202"/>
      <c r="AAT628" s="202"/>
      <c r="AAU628" s="202"/>
      <c r="AAV628" s="202"/>
      <c r="AAW628" s="202"/>
      <c r="AAX628" s="202"/>
      <c r="AAY628" s="202"/>
      <c r="AAZ628" s="202"/>
      <c r="ABA628" s="202"/>
      <c r="ABB628" s="202"/>
      <c r="ABC628" s="202"/>
      <c r="ABD628" s="202"/>
      <c r="ABE628" s="202"/>
      <c r="ABF628" s="202"/>
      <c r="ABG628" s="202"/>
      <c r="ABH628" s="202"/>
      <c r="ABI628" s="202"/>
      <c r="ABJ628" s="202"/>
      <c r="ABK628" s="202"/>
      <c r="ABL628" s="202"/>
      <c r="ABM628" s="202"/>
      <c r="ABN628" s="202"/>
      <c r="ABO628" s="202"/>
      <c r="ABP628" s="202"/>
      <c r="ABQ628" s="202"/>
      <c r="ABR628" s="202"/>
      <c r="ABS628" s="202"/>
      <c r="ABT628" s="202"/>
      <c r="ABU628" s="202"/>
      <c r="ABV628" s="202"/>
      <c r="ABW628" s="202"/>
      <c r="ABX628" s="202"/>
      <c r="ABY628" s="202"/>
      <c r="ABZ628" s="202"/>
      <c r="ACA628" s="202"/>
      <c r="ACB628" s="202"/>
      <c r="ACC628" s="202"/>
      <c r="ACD628" s="202"/>
      <c r="ACE628" s="202"/>
      <c r="ACF628" s="202"/>
      <c r="ACG628" s="202"/>
      <c r="ACH628" s="202"/>
      <c r="ACI628" s="202"/>
      <c r="ACJ628" s="202"/>
      <c r="ACK628" s="202"/>
      <c r="ACL628" s="202"/>
      <c r="ACM628" s="202"/>
      <c r="ACN628" s="202"/>
      <c r="ACO628" s="202"/>
      <c r="ACP628" s="202"/>
      <c r="ACQ628" s="202"/>
      <c r="ACR628" s="202"/>
      <c r="ACS628" s="202"/>
      <c r="ACT628" s="202"/>
      <c r="ACU628" s="202"/>
      <c r="ACV628" s="202"/>
      <c r="ACW628" s="202"/>
      <c r="ACX628" s="202"/>
      <c r="ACY628" s="202"/>
      <c r="ACZ628" s="202"/>
      <c r="ADA628" s="202"/>
      <c r="ADB628" s="202"/>
      <c r="ADC628" s="202"/>
      <c r="ADD628" s="202"/>
      <c r="ADE628" s="202"/>
      <c r="ADF628" s="202"/>
      <c r="ADG628" s="202"/>
      <c r="ADH628" s="202"/>
      <c r="ADI628" s="202"/>
      <c r="ADJ628" s="202"/>
      <c r="ADK628" s="202"/>
      <c r="ADL628" s="202"/>
      <c r="ADM628" s="202"/>
      <c r="ADN628" s="202"/>
      <c r="ADO628" s="202"/>
      <c r="ADP628" s="202"/>
      <c r="ADQ628" s="202"/>
      <c r="ADR628" s="202"/>
      <c r="ADS628" s="202"/>
      <c r="ADT628" s="202"/>
      <c r="ADU628" s="202"/>
      <c r="ADV628" s="202"/>
      <c r="ADW628" s="202"/>
      <c r="ADX628" s="202"/>
      <c r="ADY628" s="202"/>
      <c r="ADZ628" s="202"/>
      <c r="AEA628" s="202"/>
      <c r="AEB628" s="202"/>
      <c r="AEC628" s="202"/>
      <c r="AED628" s="202"/>
      <c r="AEE628" s="202"/>
      <c r="AEF628" s="202"/>
      <c r="AEG628" s="202"/>
      <c r="AEH628" s="202"/>
      <c r="AEI628" s="202"/>
      <c r="AEJ628" s="202"/>
      <c r="AEK628" s="202"/>
      <c r="AEL628" s="202"/>
      <c r="AEM628" s="202"/>
      <c r="AEN628" s="202"/>
      <c r="AEO628" s="202"/>
      <c r="AEP628" s="202"/>
      <c r="AEQ628" s="202"/>
      <c r="AER628" s="202"/>
      <c r="AES628" s="202"/>
      <c r="AET628" s="202"/>
      <c r="AEU628" s="202"/>
      <c r="AEV628" s="202"/>
      <c r="AEW628" s="202"/>
      <c r="AEX628" s="202"/>
      <c r="AEY628" s="202"/>
      <c r="AEZ628" s="202"/>
      <c r="AFA628" s="202"/>
      <c r="AFB628" s="202"/>
      <c r="AFC628" s="202"/>
      <c r="AFD628" s="202"/>
      <c r="AFE628" s="202"/>
      <c r="AFF628" s="202"/>
      <c r="AFG628" s="202"/>
      <c r="AFH628" s="202"/>
      <c r="AFI628" s="202"/>
      <c r="AFJ628" s="202"/>
      <c r="AFK628" s="202"/>
      <c r="AFL628" s="202"/>
      <c r="AFM628" s="202"/>
      <c r="AFN628" s="202"/>
      <c r="AFO628" s="202"/>
      <c r="AFP628" s="202"/>
      <c r="AFQ628" s="202"/>
      <c r="AFR628" s="202"/>
      <c r="AFS628" s="202"/>
      <c r="AFT628" s="202"/>
      <c r="AFU628" s="202"/>
      <c r="AFV628" s="202"/>
      <c r="AFW628" s="202"/>
      <c r="AFX628" s="202"/>
      <c r="AFY628" s="202"/>
      <c r="AFZ628" s="202"/>
      <c r="AGA628" s="202"/>
      <c r="AGB628" s="202"/>
      <c r="AGC628" s="202"/>
      <c r="AGD628" s="202"/>
      <c r="AGE628" s="202"/>
      <c r="AGF628" s="202"/>
      <c r="AGG628" s="202"/>
      <c r="AGH628" s="202"/>
      <c r="AGI628" s="202"/>
      <c r="AGJ628" s="202"/>
      <c r="AGK628" s="202"/>
      <c r="AGL628" s="202"/>
      <c r="AGM628" s="202"/>
      <c r="AGN628" s="202"/>
      <c r="AGO628" s="202"/>
      <c r="AGP628" s="202"/>
    </row>
    <row r="629" spans="1:874" s="202" customFormat="1" ht="33" hidden="1" customHeight="1">
      <c r="A629" s="270"/>
      <c r="B629" s="119">
        <v>43550</v>
      </c>
      <c r="C629" s="271">
        <v>319083</v>
      </c>
      <c r="D629" s="269">
        <v>1604</v>
      </c>
      <c r="E629" s="121" t="s">
        <v>243</v>
      </c>
      <c r="F629" s="269" t="s">
        <v>337</v>
      </c>
      <c r="G629" s="146">
        <v>43612</v>
      </c>
      <c r="H629" s="270"/>
      <c r="I629" s="121" t="s">
        <v>26</v>
      </c>
      <c r="J629" s="271">
        <v>1579</v>
      </c>
      <c r="K629" s="255">
        <v>1.3</v>
      </c>
      <c r="L629" s="255">
        <f t="shared" si="211"/>
        <v>2052.7000000000003</v>
      </c>
      <c r="M629" s="255">
        <v>1.1299999999999999</v>
      </c>
      <c r="N629" s="133">
        <f t="shared" si="212"/>
        <v>1784.2699999999998</v>
      </c>
      <c r="O629" s="134">
        <f t="shared" si="213"/>
        <v>0.17000000000000015</v>
      </c>
      <c r="P629" s="135">
        <f t="shared" si="214"/>
        <v>268.43000000000023</v>
      </c>
      <c r="Q629" s="291"/>
      <c r="R629" s="133" t="s">
        <v>27</v>
      </c>
      <c r="S629" s="133">
        <f t="shared" si="219"/>
        <v>0.05</v>
      </c>
      <c r="T629" s="121">
        <f t="shared" si="215"/>
        <v>78.95</v>
      </c>
      <c r="U629" s="121"/>
      <c r="V629" s="290"/>
      <c r="W629" s="290"/>
      <c r="X629" s="290"/>
      <c r="Y629" s="290"/>
      <c r="Z629" s="290"/>
    </row>
    <row r="630" spans="1:874" s="202" customFormat="1" ht="33" customHeight="1">
      <c r="A630" s="270"/>
      <c r="B630" s="119">
        <v>43550</v>
      </c>
      <c r="C630" s="271">
        <v>319092</v>
      </c>
      <c r="D630" s="269">
        <v>1604</v>
      </c>
      <c r="E630" s="121" t="s">
        <v>243</v>
      </c>
      <c r="F630" s="269" t="s">
        <v>337</v>
      </c>
      <c r="G630" s="146">
        <v>43633</v>
      </c>
      <c r="H630" s="270"/>
      <c r="I630" s="121" t="s">
        <v>26</v>
      </c>
      <c r="J630" s="271">
        <v>1517</v>
      </c>
      <c r="K630" s="255">
        <v>1.3</v>
      </c>
      <c r="L630" s="255">
        <f t="shared" si="211"/>
        <v>1972.1000000000001</v>
      </c>
      <c r="M630" s="255">
        <v>1.1299999999999999</v>
      </c>
      <c r="N630" s="133">
        <f t="shared" si="212"/>
        <v>1714.2099999999998</v>
      </c>
      <c r="O630" s="134">
        <f t="shared" si="213"/>
        <v>0.17000000000000015</v>
      </c>
      <c r="P630" s="135">
        <f t="shared" si="214"/>
        <v>257.89000000000021</v>
      </c>
      <c r="Q630" s="291"/>
      <c r="R630" s="133" t="s">
        <v>27</v>
      </c>
      <c r="S630" s="133">
        <f t="shared" si="219"/>
        <v>0.05</v>
      </c>
      <c r="T630" s="121">
        <f t="shared" si="215"/>
        <v>75.850000000000009</v>
      </c>
      <c r="U630" s="121"/>
      <c r="V630" s="290"/>
      <c r="W630" s="290"/>
      <c r="X630" s="290"/>
      <c r="Y630" s="290"/>
      <c r="Z630" s="290"/>
    </row>
    <row r="631" spans="1:874" s="7" customFormat="1" ht="33" hidden="1" customHeight="1">
      <c r="A631" s="272" t="s">
        <v>338</v>
      </c>
      <c r="B631" s="119">
        <v>43553</v>
      </c>
      <c r="C631" s="273">
        <v>325519</v>
      </c>
      <c r="D631" s="269">
        <v>5381</v>
      </c>
      <c r="E631" s="121" t="s">
        <v>243</v>
      </c>
      <c r="F631" s="273" t="s">
        <v>339</v>
      </c>
      <c r="G631" s="146">
        <v>43570</v>
      </c>
      <c r="H631" s="274">
        <v>43571</v>
      </c>
      <c r="I631" s="121" t="s">
        <v>26</v>
      </c>
      <c r="J631" s="271">
        <v>601</v>
      </c>
      <c r="K631" s="255">
        <v>1.3</v>
      </c>
      <c r="L631" s="255">
        <f t="shared" si="211"/>
        <v>781.30000000000007</v>
      </c>
      <c r="M631" s="255">
        <v>1.1299999999999999</v>
      </c>
      <c r="N631" s="133">
        <f t="shared" si="212"/>
        <v>679.12999999999988</v>
      </c>
      <c r="O631" s="134">
        <f t="shared" si="213"/>
        <v>0.17000000000000015</v>
      </c>
      <c r="P631" s="135">
        <f t="shared" si="214"/>
        <v>102.17000000000009</v>
      </c>
      <c r="Q631" s="292"/>
      <c r="R631" s="133" t="s">
        <v>27</v>
      </c>
      <c r="S631" s="133">
        <f t="shared" si="219"/>
        <v>0.05</v>
      </c>
      <c r="T631" s="121">
        <f t="shared" si="215"/>
        <v>30.05</v>
      </c>
      <c r="U631" s="293"/>
      <c r="V631" s="287"/>
      <c r="W631" s="287"/>
      <c r="X631" s="287"/>
      <c r="Y631" s="287"/>
      <c r="Z631" s="287"/>
    </row>
    <row r="632" spans="1:874" s="6" customFormat="1" ht="33" customHeight="1">
      <c r="A632" s="118"/>
      <c r="B632" s="119">
        <v>43592</v>
      </c>
      <c r="C632" s="143">
        <v>347674</v>
      </c>
      <c r="D632" s="143">
        <v>7063</v>
      </c>
      <c r="E632" s="121" t="s">
        <v>243</v>
      </c>
      <c r="F632" s="275" t="s">
        <v>340</v>
      </c>
      <c r="G632" s="146">
        <v>43633</v>
      </c>
      <c r="H632" s="121"/>
      <c r="I632" s="121" t="s">
        <v>26</v>
      </c>
      <c r="J632" s="143">
        <v>540</v>
      </c>
      <c r="K632" s="163">
        <v>1.74</v>
      </c>
      <c r="L632" s="131">
        <f t="shared" si="211"/>
        <v>939.6</v>
      </c>
      <c r="M632" s="163">
        <v>1.32</v>
      </c>
      <c r="N632" s="133">
        <f t="shared" si="212"/>
        <v>712.80000000000007</v>
      </c>
      <c r="O632" s="134">
        <f t="shared" si="213"/>
        <v>0.41999999999999993</v>
      </c>
      <c r="P632" s="140">
        <f t="shared" si="214"/>
        <v>226.79999999999995</v>
      </c>
      <c r="Q632" s="140"/>
      <c r="R632" s="133" t="s">
        <v>27</v>
      </c>
      <c r="S632" s="133">
        <v>0.1</v>
      </c>
      <c r="T632" s="121">
        <f t="shared" ref="T632:T652" si="220">+S632*J632</f>
        <v>54</v>
      </c>
      <c r="U632" s="294"/>
      <c r="V632" s="233"/>
      <c r="W632" s="233"/>
      <c r="X632" s="233"/>
      <c r="Y632" s="233"/>
      <c r="Z632" s="233"/>
    </row>
    <row r="633" spans="1:874" s="6" customFormat="1" ht="33" customHeight="1">
      <c r="A633" s="118"/>
      <c r="B633" s="119">
        <v>43592</v>
      </c>
      <c r="C633" s="143">
        <v>347692</v>
      </c>
      <c r="D633" s="143">
        <v>7063</v>
      </c>
      <c r="E633" s="121" t="s">
        <v>24</v>
      </c>
      <c r="F633" s="275" t="s">
        <v>340</v>
      </c>
      <c r="G633" s="146">
        <v>43633</v>
      </c>
      <c r="H633" s="121"/>
      <c r="I633" s="121" t="s">
        <v>26</v>
      </c>
      <c r="J633" s="143">
        <v>336</v>
      </c>
      <c r="K633" s="163">
        <v>1.74</v>
      </c>
      <c r="L633" s="131">
        <f t="shared" si="211"/>
        <v>584.64</v>
      </c>
      <c r="M633" s="163">
        <v>1.32</v>
      </c>
      <c r="N633" s="133">
        <f t="shared" si="212"/>
        <v>443.52000000000004</v>
      </c>
      <c r="O633" s="134">
        <f t="shared" si="213"/>
        <v>0.41999999999999993</v>
      </c>
      <c r="P633" s="140">
        <f t="shared" si="214"/>
        <v>141.11999999999998</v>
      </c>
      <c r="Q633" s="140"/>
      <c r="R633" s="133" t="s">
        <v>27</v>
      </c>
      <c r="S633" s="133">
        <v>0.1</v>
      </c>
      <c r="T633" s="121">
        <f t="shared" si="220"/>
        <v>33.6</v>
      </c>
      <c r="U633" s="231"/>
      <c r="V633" s="233"/>
      <c r="W633" s="233"/>
      <c r="X633" s="233"/>
      <c r="Y633" s="233"/>
      <c r="Z633" s="233"/>
    </row>
    <row r="634" spans="1:874" s="6" customFormat="1" ht="33" customHeight="1">
      <c r="A634" s="118"/>
      <c r="B634" s="119">
        <v>43592</v>
      </c>
      <c r="C634" s="143">
        <v>347710</v>
      </c>
      <c r="D634" s="143">
        <v>7063</v>
      </c>
      <c r="E634" s="121" t="s">
        <v>243</v>
      </c>
      <c r="F634" s="275" t="s">
        <v>340</v>
      </c>
      <c r="G634" s="146">
        <v>43633</v>
      </c>
      <c r="H634" s="121"/>
      <c r="I634" s="121" t="s">
        <v>26</v>
      </c>
      <c r="J634" s="143">
        <v>457</v>
      </c>
      <c r="K634" s="163">
        <v>1.74</v>
      </c>
      <c r="L634" s="131">
        <f t="shared" si="211"/>
        <v>795.18</v>
      </c>
      <c r="M634" s="163">
        <v>1.32</v>
      </c>
      <c r="N634" s="133">
        <f t="shared" si="212"/>
        <v>603.24</v>
      </c>
      <c r="O634" s="134">
        <f t="shared" si="213"/>
        <v>0.41999999999999993</v>
      </c>
      <c r="P634" s="140">
        <f t="shared" si="214"/>
        <v>191.93999999999997</v>
      </c>
      <c r="Q634" s="140"/>
      <c r="R634" s="133" t="s">
        <v>27</v>
      </c>
      <c r="S634" s="133">
        <v>0.1</v>
      </c>
      <c r="T634" s="121">
        <f t="shared" si="220"/>
        <v>45.7</v>
      </c>
      <c r="U634" s="231"/>
      <c r="V634" s="233"/>
      <c r="W634" s="233"/>
      <c r="X634" s="233"/>
      <c r="Y634" s="233"/>
      <c r="Z634" s="233"/>
    </row>
    <row r="635" spans="1:874" s="6" customFormat="1" ht="33" customHeight="1">
      <c r="A635" s="118"/>
      <c r="B635" s="119">
        <v>43592</v>
      </c>
      <c r="C635" s="143">
        <v>347720</v>
      </c>
      <c r="D635" s="143">
        <v>7064</v>
      </c>
      <c r="E635" s="121" t="s">
        <v>24</v>
      </c>
      <c r="F635" s="275" t="s">
        <v>341</v>
      </c>
      <c r="G635" s="146">
        <v>43633</v>
      </c>
      <c r="H635" s="121"/>
      <c r="I635" s="121" t="s">
        <v>26</v>
      </c>
      <c r="J635" s="143">
        <v>1078</v>
      </c>
      <c r="K635" s="163">
        <v>1.88</v>
      </c>
      <c r="L635" s="131">
        <f t="shared" si="211"/>
        <v>2026.6399999999999</v>
      </c>
      <c r="M635" s="163">
        <v>1.65</v>
      </c>
      <c r="N635" s="133">
        <f t="shared" si="212"/>
        <v>1778.6999999999998</v>
      </c>
      <c r="O635" s="134">
        <f t="shared" si="213"/>
        <v>0.22999999999999998</v>
      </c>
      <c r="P635" s="140">
        <f t="shared" si="214"/>
        <v>247.93999999999997</v>
      </c>
      <c r="Q635" s="140"/>
      <c r="R635" s="133" t="s">
        <v>27</v>
      </c>
      <c r="S635" s="133">
        <v>0.1</v>
      </c>
      <c r="T635" s="121">
        <f t="shared" si="220"/>
        <v>107.80000000000001</v>
      </c>
      <c r="U635" s="231"/>
      <c r="V635" s="233"/>
      <c r="W635" s="233"/>
      <c r="X635" s="233"/>
      <c r="Y635" s="233"/>
      <c r="Z635" s="233"/>
    </row>
    <row r="636" spans="1:874" s="6" customFormat="1" ht="33" customHeight="1">
      <c r="A636" s="276"/>
      <c r="B636" s="119">
        <v>43592</v>
      </c>
      <c r="C636" s="277">
        <v>347739</v>
      </c>
      <c r="D636" s="277">
        <v>7064</v>
      </c>
      <c r="E636" s="121" t="s">
        <v>243</v>
      </c>
      <c r="F636" s="275" t="s">
        <v>341</v>
      </c>
      <c r="G636" s="146">
        <v>43633</v>
      </c>
      <c r="H636" s="276"/>
      <c r="I636" s="121" t="s">
        <v>26</v>
      </c>
      <c r="J636" s="277">
        <v>1316</v>
      </c>
      <c r="K636" s="285">
        <v>1.88</v>
      </c>
      <c r="L636" s="131">
        <f t="shared" si="211"/>
        <v>2474.08</v>
      </c>
      <c r="M636" s="285">
        <v>1.65</v>
      </c>
      <c r="N636" s="133">
        <f t="shared" si="212"/>
        <v>2171.4</v>
      </c>
      <c r="O636" s="134">
        <f t="shared" si="213"/>
        <v>0.22999999999999998</v>
      </c>
      <c r="P636" s="140">
        <f t="shared" si="214"/>
        <v>302.67999999999995</v>
      </c>
      <c r="Q636" s="295"/>
      <c r="R636" s="133" t="s">
        <v>27</v>
      </c>
      <c r="S636" s="133">
        <v>0.1</v>
      </c>
      <c r="T636" s="121">
        <f t="shared" si="220"/>
        <v>131.6</v>
      </c>
      <c r="U636" s="295"/>
      <c r="V636" s="233"/>
      <c r="W636" s="233"/>
      <c r="X636" s="233"/>
      <c r="Y636" s="233"/>
      <c r="Z636" s="233"/>
    </row>
    <row r="637" spans="1:874" s="6" customFormat="1" ht="33" customHeight="1">
      <c r="A637" s="276"/>
      <c r="B637" s="119">
        <v>43592</v>
      </c>
      <c r="C637" s="277">
        <v>347748</v>
      </c>
      <c r="D637" s="277">
        <v>7064</v>
      </c>
      <c r="E637" s="121" t="s">
        <v>24</v>
      </c>
      <c r="F637" s="275" t="s">
        <v>341</v>
      </c>
      <c r="G637" s="146">
        <v>43633</v>
      </c>
      <c r="H637" s="276"/>
      <c r="I637" s="121" t="s">
        <v>26</v>
      </c>
      <c r="J637" s="277">
        <v>389</v>
      </c>
      <c r="K637" s="285">
        <v>1.88</v>
      </c>
      <c r="L637" s="131">
        <f t="shared" si="211"/>
        <v>731.31999999999994</v>
      </c>
      <c r="M637" s="285">
        <v>1.65</v>
      </c>
      <c r="N637" s="133">
        <f t="shared" si="212"/>
        <v>641.84999999999991</v>
      </c>
      <c r="O637" s="134">
        <f t="shared" si="213"/>
        <v>0.22999999999999998</v>
      </c>
      <c r="P637" s="140">
        <f t="shared" si="214"/>
        <v>89.47</v>
      </c>
      <c r="Q637" s="276"/>
      <c r="R637" s="133" t="s">
        <v>27</v>
      </c>
      <c r="S637" s="133">
        <v>0.1</v>
      </c>
      <c r="T637" s="121">
        <f t="shared" si="220"/>
        <v>38.900000000000006</v>
      </c>
      <c r="U637" s="276"/>
      <c r="V637" s="233"/>
      <c r="W637" s="233"/>
      <c r="X637" s="233"/>
      <c r="Y637" s="233"/>
      <c r="Z637" s="233"/>
    </row>
    <row r="638" spans="1:874" s="6" customFormat="1" ht="33" customHeight="1">
      <c r="A638" s="276"/>
      <c r="B638" s="119">
        <v>43592</v>
      </c>
      <c r="C638" s="277">
        <v>347757</v>
      </c>
      <c r="D638" s="277">
        <v>7065</v>
      </c>
      <c r="E638" s="121" t="s">
        <v>243</v>
      </c>
      <c r="F638" s="277" t="s">
        <v>342</v>
      </c>
      <c r="G638" s="146">
        <v>43633</v>
      </c>
      <c r="H638" s="276"/>
      <c r="I638" s="121" t="s">
        <v>26</v>
      </c>
      <c r="J638" s="277">
        <v>1176</v>
      </c>
      <c r="K638" s="285">
        <v>1.88</v>
      </c>
      <c r="L638" s="131">
        <f t="shared" si="211"/>
        <v>2210.8799999999997</v>
      </c>
      <c r="M638" s="285">
        <v>1.65</v>
      </c>
      <c r="N638" s="133">
        <f t="shared" si="212"/>
        <v>1940.3999999999999</v>
      </c>
      <c r="O638" s="134">
        <f t="shared" si="213"/>
        <v>0.22999999999999998</v>
      </c>
      <c r="P638" s="140">
        <f t="shared" si="214"/>
        <v>270.47999999999996</v>
      </c>
      <c r="Q638" s="276"/>
      <c r="R638" s="133" t="s">
        <v>27</v>
      </c>
      <c r="S638" s="133">
        <v>0.1</v>
      </c>
      <c r="T638" s="121">
        <f t="shared" si="220"/>
        <v>117.60000000000001</v>
      </c>
      <c r="U638" s="276"/>
      <c r="V638" s="233"/>
      <c r="W638" s="233"/>
      <c r="X638" s="233"/>
      <c r="Y638" s="233"/>
      <c r="Z638" s="233"/>
    </row>
    <row r="639" spans="1:874" s="6" customFormat="1" ht="33" customHeight="1">
      <c r="A639" s="276"/>
      <c r="B639" s="119">
        <v>43592</v>
      </c>
      <c r="C639" s="277">
        <v>347766</v>
      </c>
      <c r="D639" s="277">
        <v>7065</v>
      </c>
      <c r="E639" s="121" t="s">
        <v>24</v>
      </c>
      <c r="F639" s="277" t="s">
        <v>342</v>
      </c>
      <c r="G639" s="146">
        <v>43633</v>
      </c>
      <c r="H639" s="276"/>
      <c r="I639" s="121" t="s">
        <v>26</v>
      </c>
      <c r="J639" s="277">
        <v>1416</v>
      </c>
      <c r="K639" s="285">
        <v>1.88</v>
      </c>
      <c r="L639" s="131">
        <f t="shared" si="211"/>
        <v>2662.08</v>
      </c>
      <c r="M639" s="285">
        <v>1.65</v>
      </c>
      <c r="N639" s="133">
        <f t="shared" si="212"/>
        <v>2336.4</v>
      </c>
      <c r="O639" s="134">
        <f t="shared" si="213"/>
        <v>0.22999999999999998</v>
      </c>
      <c r="P639" s="140">
        <f t="shared" si="214"/>
        <v>325.67999999999995</v>
      </c>
      <c r="Q639" s="276"/>
      <c r="R639" s="133" t="s">
        <v>27</v>
      </c>
      <c r="S639" s="133">
        <v>0.1</v>
      </c>
      <c r="T639" s="121">
        <f t="shared" si="220"/>
        <v>141.6</v>
      </c>
      <c r="U639" s="276"/>
      <c r="V639" s="233"/>
      <c r="W639" s="233"/>
      <c r="X639" s="233"/>
      <c r="Y639" s="233"/>
      <c r="Z639" s="233"/>
    </row>
    <row r="640" spans="1:874" s="6" customFormat="1" ht="33" customHeight="1">
      <c r="A640" s="276"/>
      <c r="B640" s="119">
        <v>43592</v>
      </c>
      <c r="C640" s="277">
        <v>347775</v>
      </c>
      <c r="D640" s="277">
        <v>7065</v>
      </c>
      <c r="E640" s="121" t="s">
        <v>243</v>
      </c>
      <c r="F640" s="277" t="s">
        <v>342</v>
      </c>
      <c r="G640" s="146">
        <v>43633</v>
      </c>
      <c r="H640" s="276"/>
      <c r="I640" s="121" t="s">
        <v>26</v>
      </c>
      <c r="J640" s="277">
        <v>578</v>
      </c>
      <c r="K640" s="285">
        <v>1.88</v>
      </c>
      <c r="L640" s="131">
        <f t="shared" si="211"/>
        <v>1086.6399999999999</v>
      </c>
      <c r="M640" s="285">
        <v>1.65</v>
      </c>
      <c r="N640" s="133">
        <f t="shared" si="212"/>
        <v>953.69999999999993</v>
      </c>
      <c r="O640" s="134">
        <f t="shared" si="213"/>
        <v>0.22999999999999998</v>
      </c>
      <c r="P640" s="140">
        <f t="shared" si="214"/>
        <v>132.94</v>
      </c>
      <c r="Q640" s="276"/>
      <c r="R640" s="133" t="s">
        <v>27</v>
      </c>
      <c r="S640" s="133">
        <v>0.1</v>
      </c>
      <c r="T640" s="121">
        <f t="shared" si="220"/>
        <v>57.800000000000004</v>
      </c>
      <c r="U640" s="276"/>
      <c r="V640" s="233"/>
      <c r="W640" s="233"/>
      <c r="X640" s="233"/>
      <c r="Y640" s="233"/>
      <c r="Z640" s="233"/>
    </row>
    <row r="641" spans="1:26" s="6" customFormat="1" ht="33" customHeight="1">
      <c r="A641" s="276"/>
      <c r="B641" s="119">
        <v>43592</v>
      </c>
      <c r="C641" s="277">
        <v>347784</v>
      </c>
      <c r="D641" s="277">
        <v>7066</v>
      </c>
      <c r="E641" s="121" t="s">
        <v>24</v>
      </c>
      <c r="F641" s="277" t="s">
        <v>343</v>
      </c>
      <c r="G641" s="146">
        <v>43633</v>
      </c>
      <c r="H641" s="276"/>
      <c r="I641" s="121" t="s">
        <v>26</v>
      </c>
      <c r="J641" s="277">
        <v>735</v>
      </c>
      <c r="K641" s="285">
        <v>1.88</v>
      </c>
      <c r="L641" s="131">
        <f t="shared" si="211"/>
        <v>1381.8</v>
      </c>
      <c r="M641" s="285">
        <v>1.65</v>
      </c>
      <c r="N641" s="133">
        <f t="shared" si="212"/>
        <v>1212.75</v>
      </c>
      <c r="O641" s="134">
        <f t="shared" si="213"/>
        <v>0.22999999999999998</v>
      </c>
      <c r="P641" s="140">
        <f t="shared" si="214"/>
        <v>169.04999999999998</v>
      </c>
      <c r="Q641" s="276"/>
      <c r="R641" s="133" t="s">
        <v>27</v>
      </c>
      <c r="S641" s="133">
        <v>0.1</v>
      </c>
      <c r="T641" s="121">
        <f t="shared" si="220"/>
        <v>73.5</v>
      </c>
      <c r="U641" s="276"/>
      <c r="V641" s="233"/>
      <c r="W641" s="233"/>
      <c r="X641" s="233"/>
      <c r="Y641" s="233"/>
      <c r="Z641" s="233"/>
    </row>
    <row r="642" spans="1:26" s="6" customFormat="1" ht="33" customHeight="1">
      <c r="A642" s="276"/>
      <c r="B642" s="119">
        <v>43592</v>
      </c>
      <c r="C642" s="277">
        <v>347793</v>
      </c>
      <c r="D642" s="277">
        <v>7066</v>
      </c>
      <c r="E642" s="121" t="s">
        <v>243</v>
      </c>
      <c r="F642" s="277" t="s">
        <v>343</v>
      </c>
      <c r="G642" s="146">
        <v>43633</v>
      </c>
      <c r="H642" s="276"/>
      <c r="I642" s="121" t="s">
        <v>26</v>
      </c>
      <c r="J642" s="277">
        <v>885</v>
      </c>
      <c r="K642" s="285">
        <v>1.88</v>
      </c>
      <c r="L642" s="131">
        <f t="shared" si="211"/>
        <v>1663.8</v>
      </c>
      <c r="M642" s="285">
        <v>1.65</v>
      </c>
      <c r="N642" s="133">
        <f t="shared" si="212"/>
        <v>1460.25</v>
      </c>
      <c r="O642" s="134">
        <f t="shared" si="213"/>
        <v>0.22999999999999998</v>
      </c>
      <c r="P642" s="140">
        <f t="shared" si="214"/>
        <v>203.54999999999998</v>
      </c>
      <c r="Q642" s="276"/>
      <c r="R642" s="133" t="s">
        <v>27</v>
      </c>
      <c r="S642" s="133">
        <v>0.1</v>
      </c>
      <c r="T642" s="121">
        <f t="shared" si="220"/>
        <v>88.5</v>
      </c>
      <c r="U642" s="276"/>
      <c r="V642" s="233"/>
      <c r="W642" s="233"/>
      <c r="X642" s="233"/>
      <c r="Y642" s="233"/>
      <c r="Z642" s="233"/>
    </row>
    <row r="643" spans="1:26" s="6" customFormat="1" ht="33" customHeight="1">
      <c r="A643" s="276"/>
      <c r="B643" s="119">
        <v>43592</v>
      </c>
      <c r="C643" s="277">
        <v>347802</v>
      </c>
      <c r="D643" s="277">
        <v>7066</v>
      </c>
      <c r="E643" s="121" t="s">
        <v>24</v>
      </c>
      <c r="F643" s="277" t="s">
        <v>343</v>
      </c>
      <c r="G643" s="146">
        <v>43633</v>
      </c>
      <c r="H643" s="276"/>
      <c r="I643" s="121" t="s">
        <v>26</v>
      </c>
      <c r="J643" s="277">
        <v>173</v>
      </c>
      <c r="K643" s="285">
        <v>1.88</v>
      </c>
      <c r="L643" s="131">
        <f t="shared" si="211"/>
        <v>325.24</v>
      </c>
      <c r="M643" s="285">
        <v>1.65</v>
      </c>
      <c r="N643" s="133">
        <f t="shared" si="212"/>
        <v>285.45</v>
      </c>
      <c r="O643" s="134">
        <f t="shared" si="213"/>
        <v>0.22999999999999998</v>
      </c>
      <c r="P643" s="140">
        <f t="shared" si="214"/>
        <v>39.79</v>
      </c>
      <c r="Q643" s="276"/>
      <c r="R643" s="133" t="s">
        <v>27</v>
      </c>
      <c r="S643" s="133">
        <v>0.1</v>
      </c>
      <c r="T643" s="121">
        <f t="shared" si="220"/>
        <v>17.3</v>
      </c>
      <c r="U643" s="276"/>
      <c r="V643" s="233"/>
      <c r="W643" s="233"/>
      <c r="X643" s="233"/>
      <c r="Y643" s="233"/>
      <c r="Z643" s="233"/>
    </row>
    <row r="644" spans="1:26" s="6" customFormat="1" ht="33" hidden="1" customHeight="1">
      <c r="A644" s="276"/>
      <c r="B644" s="297">
        <v>43593</v>
      </c>
      <c r="C644" s="277">
        <v>347638</v>
      </c>
      <c r="D644" s="277">
        <v>342</v>
      </c>
      <c r="E644" s="121" t="s">
        <v>243</v>
      </c>
      <c r="F644" s="277" t="s">
        <v>331</v>
      </c>
      <c r="G644" s="298">
        <v>43654</v>
      </c>
      <c r="H644" s="276"/>
      <c r="I644" s="121" t="s">
        <v>26</v>
      </c>
      <c r="J644" s="277">
        <v>792</v>
      </c>
      <c r="K644" s="285">
        <v>2.0299999999999998</v>
      </c>
      <c r="L644" s="131">
        <f t="shared" si="211"/>
        <v>1607.7599999999998</v>
      </c>
      <c r="M644" s="285">
        <v>1.46</v>
      </c>
      <c r="N644" s="133">
        <f t="shared" si="212"/>
        <v>1156.32</v>
      </c>
      <c r="O644" s="134">
        <f t="shared" si="213"/>
        <v>0.56999999999999984</v>
      </c>
      <c r="P644" s="140">
        <f t="shared" si="214"/>
        <v>451.43999999999988</v>
      </c>
      <c r="Q644" s="276"/>
      <c r="R644" s="133" t="s">
        <v>27</v>
      </c>
      <c r="S644" s="133">
        <v>0.1</v>
      </c>
      <c r="T644" s="121">
        <f t="shared" si="220"/>
        <v>79.2</v>
      </c>
      <c r="U644" s="310" t="s">
        <v>344</v>
      </c>
      <c r="V644" s="233"/>
      <c r="W644" s="233"/>
      <c r="X644" s="233"/>
      <c r="Y644" s="233"/>
      <c r="Z644" s="233"/>
    </row>
    <row r="645" spans="1:26" s="6" customFormat="1" ht="33" hidden="1" customHeight="1">
      <c r="A645" s="276"/>
      <c r="B645" s="297">
        <v>43593</v>
      </c>
      <c r="C645" s="277">
        <v>347647</v>
      </c>
      <c r="D645" s="277">
        <v>342</v>
      </c>
      <c r="E645" s="121" t="s">
        <v>24</v>
      </c>
      <c r="F645" s="277" t="s">
        <v>331</v>
      </c>
      <c r="G645" s="298">
        <v>43654</v>
      </c>
      <c r="H645" s="276"/>
      <c r="I645" s="121" t="s">
        <v>26</v>
      </c>
      <c r="J645" s="277">
        <v>417</v>
      </c>
      <c r="K645" s="285">
        <v>2.0299999999999998</v>
      </c>
      <c r="L645" s="131">
        <f t="shared" si="211"/>
        <v>846.50999999999988</v>
      </c>
      <c r="M645" s="285">
        <v>1.46</v>
      </c>
      <c r="N645" s="133">
        <f t="shared" si="212"/>
        <v>608.81999999999994</v>
      </c>
      <c r="O645" s="134">
        <f t="shared" si="213"/>
        <v>0.56999999999999984</v>
      </c>
      <c r="P645" s="140">
        <f t="shared" si="214"/>
        <v>237.68999999999994</v>
      </c>
      <c r="Q645" s="276"/>
      <c r="R645" s="133" t="s">
        <v>27</v>
      </c>
      <c r="S645" s="133">
        <v>0.1</v>
      </c>
      <c r="T645" s="121">
        <f t="shared" si="220"/>
        <v>41.7</v>
      </c>
      <c r="U645" s="310" t="s">
        <v>345</v>
      </c>
      <c r="V645" s="233"/>
      <c r="W645" s="233"/>
      <c r="X645" s="233"/>
      <c r="Y645" s="233"/>
      <c r="Z645" s="233"/>
    </row>
    <row r="646" spans="1:26" s="6" customFormat="1" ht="33" hidden="1" customHeight="1">
      <c r="A646" s="276"/>
      <c r="B646" s="297">
        <v>43593</v>
      </c>
      <c r="C646" s="277">
        <v>347656</v>
      </c>
      <c r="D646" s="277">
        <v>342</v>
      </c>
      <c r="E646" s="121" t="s">
        <v>243</v>
      </c>
      <c r="F646" s="277" t="s">
        <v>331</v>
      </c>
      <c r="G646" s="298">
        <v>43654</v>
      </c>
      <c r="H646" s="276"/>
      <c r="I646" s="121" t="s">
        <v>26</v>
      </c>
      <c r="J646" s="277">
        <v>299</v>
      </c>
      <c r="K646" s="285">
        <v>2.0299999999999998</v>
      </c>
      <c r="L646" s="131">
        <f t="shared" si="211"/>
        <v>606.96999999999991</v>
      </c>
      <c r="M646" s="285">
        <v>1.46</v>
      </c>
      <c r="N646" s="133">
        <f t="shared" si="212"/>
        <v>436.53999999999996</v>
      </c>
      <c r="O646" s="134">
        <f t="shared" si="213"/>
        <v>0.56999999999999984</v>
      </c>
      <c r="P646" s="140">
        <f t="shared" si="214"/>
        <v>170.42999999999995</v>
      </c>
      <c r="Q646" s="276"/>
      <c r="R646" s="133" t="s">
        <v>27</v>
      </c>
      <c r="S646" s="133">
        <v>0.1</v>
      </c>
      <c r="T646" s="121">
        <f t="shared" si="220"/>
        <v>29.900000000000002</v>
      </c>
      <c r="U646" s="310" t="s">
        <v>346</v>
      </c>
      <c r="V646" s="233"/>
      <c r="W646" s="233"/>
      <c r="X646" s="233"/>
      <c r="Y646" s="233"/>
      <c r="Z646" s="233"/>
    </row>
    <row r="647" spans="1:26" s="6" customFormat="1" ht="33" hidden="1" customHeight="1">
      <c r="A647" s="276"/>
      <c r="B647" s="297">
        <v>43593</v>
      </c>
      <c r="C647" s="277">
        <v>347573</v>
      </c>
      <c r="D647" s="277">
        <v>7061</v>
      </c>
      <c r="E647" s="121" t="s">
        <v>24</v>
      </c>
      <c r="F647" s="277" t="s">
        <v>347</v>
      </c>
      <c r="G647" s="298">
        <v>43654</v>
      </c>
      <c r="H647" s="276"/>
      <c r="I647" s="121" t="s">
        <v>26</v>
      </c>
      <c r="J647" s="277">
        <v>1368</v>
      </c>
      <c r="K647" s="285">
        <v>1.98</v>
      </c>
      <c r="L647" s="131">
        <f t="shared" si="211"/>
        <v>2708.64</v>
      </c>
      <c r="M647" s="285">
        <v>1.43</v>
      </c>
      <c r="N647" s="133">
        <f t="shared" si="212"/>
        <v>1956.24</v>
      </c>
      <c r="O647" s="134">
        <f t="shared" si="213"/>
        <v>0.55000000000000004</v>
      </c>
      <c r="P647" s="140">
        <f t="shared" si="214"/>
        <v>752.40000000000009</v>
      </c>
      <c r="Q647" s="276"/>
      <c r="R647" s="133" t="s">
        <v>27</v>
      </c>
      <c r="S647" s="133">
        <v>0.1</v>
      </c>
      <c r="T647" s="121">
        <f t="shared" si="220"/>
        <v>136.80000000000001</v>
      </c>
      <c r="U647" s="310" t="s">
        <v>348</v>
      </c>
      <c r="V647" s="233"/>
      <c r="W647" s="233"/>
      <c r="X647" s="233"/>
      <c r="Y647" s="233"/>
      <c r="Z647" s="233"/>
    </row>
    <row r="648" spans="1:26" s="6" customFormat="1" ht="33" hidden="1" customHeight="1">
      <c r="A648" s="276"/>
      <c r="B648" s="297">
        <v>43593</v>
      </c>
      <c r="C648" s="277">
        <v>347582</v>
      </c>
      <c r="D648" s="277">
        <v>7061</v>
      </c>
      <c r="E648" s="121" t="s">
        <v>243</v>
      </c>
      <c r="F648" s="277" t="s">
        <v>347</v>
      </c>
      <c r="G648" s="298">
        <v>43654</v>
      </c>
      <c r="H648" s="276"/>
      <c r="I648" s="121" t="s">
        <v>26</v>
      </c>
      <c r="J648" s="277">
        <v>726</v>
      </c>
      <c r="K648" s="285">
        <v>1.98</v>
      </c>
      <c r="L648" s="131">
        <f t="shared" si="211"/>
        <v>1437.48</v>
      </c>
      <c r="M648" s="285">
        <v>1.43</v>
      </c>
      <c r="N648" s="133">
        <f t="shared" si="212"/>
        <v>1038.18</v>
      </c>
      <c r="O648" s="134">
        <f t="shared" si="213"/>
        <v>0.55000000000000004</v>
      </c>
      <c r="P648" s="140">
        <f t="shared" si="214"/>
        <v>399.3</v>
      </c>
      <c r="Q648" s="276"/>
      <c r="R648" s="133" t="s">
        <v>27</v>
      </c>
      <c r="S648" s="133">
        <v>0.1</v>
      </c>
      <c r="T648" s="121">
        <f t="shared" si="220"/>
        <v>72.600000000000009</v>
      </c>
      <c r="U648" s="310" t="s">
        <v>349</v>
      </c>
      <c r="V648" s="233"/>
      <c r="W648" s="233"/>
      <c r="X648" s="233"/>
      <c r="Y648" s="233"/>
      <c r="Z648" s="233"/>
    </row>
    <row r="649" spans="1:26" s="6" customFormat="1" ht="33" hidden="1" customHeight="1">
      <c r="A649" s="276"/>
      <c r="B649" s="297">
        <v>43593</v>
      </c>
      <c r="C649" s="277">
        <v>347591</v>
      </c>
      <c r="D649" s="277">
        <v>7061</v>
      </c>
      <c r="E649" s="121" t="s">
        <v>24</v>
      </c>
      <c r="F649" s="277" t="s">
        <v>347</v>
      </c>
      <c r="G649" s="298">
        <v>43654</v>
      </c>
      <c r="H649" s="276"/>
      <c r="I649" s="121" t="s">
        <v>26</v>
      </c>
      <c r="J649" s="277">
        <v>518</v>
      </c>
      <c r="K649" s="285">
        <v>1.98</v>
      </c>
      <c r="L649" s="131">
        <f t="shared" si="211"/>
        <v>1025.6400000000001</v>
      </c>
      <c r="M649" s="285">
        <v>1.43</v>
      </c>
      <c r="N649" s="133">
        <f t="shared" si="212"/>
        <v>740.74</v>
      </c>
      <c r="O649" s="134">
        <f t="shared" si="213"/>
        <v>0.55000000000000004</v>
      </c>
      <c r="P649" s="140">
        <f t="shared" si="214"/>
        <v>284.90000000000003</v>
      </c>
      <c r="Q649" s="276"/>
      <c r="R649" s="133" t="s">
        <v>27</v>
      </c>
      <c r="S649" s="133">
        <v>0.1</v>
      </c>
      <c r="T649" s="121">
        <f t="shared" si="220"/>
        <v>51.800000000000004</v>
      </c>
      <c r="U649" s="310" t="s">
        <v>350</v>
      </c>
      <c r="V649" s="233"/>
      <c r="W649" s="233"/>
      <c r="X649" s="233"/>
      <c r="Y649" s="233"/>
      <c r="Z649" s="233"/>
    </row>
    <row r="650" spans="1:26" s="6" customFormat="1" ht="33" hidden="1" customHeight="1">
      <c r="A650" s="276"/>
      <c r="B650" s="297">
        <v>43593</v>
      </c>
      <c r="C650" s="277">
        <v>347600</v>
      </c>
      <c r="D650" s="277">
        <v>7062</v>
      </c>
      <c r="E650" s="121" t="s">
        <v>243</v>
      </c>
      <c r="F650" s="277" t="s">
        <v>351</v>
      </c>
      <c r="G650" s="298">
        <v>43654</v>
      </c>
      <c r="H650" s="276"/>
      <c r="I650" s="121" t="s">
        <v>26</v>
      </c>
      <c r="J650" s="277">
        <v>792</v>
      </c>
      <c r="K650" s="285">
        <v>1.98</v>
      </c>
      <c r="L650" s="131">
        <f t="shared" si="211"/>
        <v>1568.16</v>
      </c>
      <c r="M650" s="285">
        <v>1.46</v>
      </c>
      <c r="N650" s="133">
        <f t="shared" si="212"/>
        <v>1156.32</v>
      </c>
      <c r="O650" s="134">
        <f t="shared" si="213"/>
        <v>0.52</v>
      </c>
      <c r="P650" s="140">
        <f t="shared" si="214"/>
        <v>411.84000000000003</v>
      </c>
      <c r="Q650" s="276"/>
      <c r="R650" s="133" t="s">
        <v>27</v>
      </c>
      <c r="S650" s="133">
        <v>0.1</v>
      </c>
      <c r="T650" s="121">
        <f t="shared" si="220"/>
        <v>79.2</v>
      </c>
      <c r="U650" s="276"/>
      <c r="V650" s="233"/>
      <c r="W650" s="233"/>
      <c r="X650" s="233"/>
      <c r="Y650" s="233"/>
      <c r="Z650" s="233"/>
    </row>
    <row r="651" spans="1:26" s="6" customFormat="1" ht="33" hidden="1" customHeight="1">
      <c r="A651" s="276"/>
      <c r="B651" s="297">
        <v>43593</v>
      </c>
      <c r="C651" s="277">
        <v>347610</v>
      </c>
      <c r="D651" s="277">
        <v>7062</v>
      </c>
      <c r="E651" s="121" t="s">
        <v>24</v>
      </c>
      <c r="F651" s="277" t="s">
        <v>351</v>
      </c>
      <c r="G651" s="298">
        <v>43654</v>
      </c>
      <c r="H651" s="276"/>
      <c r="I651" s="121" t="s">
        <v>26</v>
      </c>
      <c r="J651" s="277">
        <v>450</v>
      </c>
      <c r="K651" s="285">
        <v>1.98</v>
      </c>
      <c r="L651" s="131">
        <f t="shared" si="211"/>
        <v>891</v>
      </c>
      <c r="M651" s="285">
        <v>1.46</v>
      </c>
      <c r="N651" s="133">
        <f t="shared" si="212"/>
        <v>657</v>
      </c>
      <c r="O651" s="134">
        <f t="shared" si="213"/>
        <v>0.52</v>
      </c>
      <c r="P651" s="140">
        <f t="shared" si="214"/>
        <v>234</v>
      </c>
      <c r="Q651" s="276"/>
      <c r="R651" s="133" t="s">
        <v>27</v>
      </c>
      <c r="S651" s="133">
        <v>0.1</v>
      </c>
      <c r="T651" s="121">
        <f t="shared" si="220"/>
        <v>45</v>
      </c>
      <c r="U651" s="276"/>
      <c r="V651" s="233"/>
      <c r="W651" s="233"/>
      <c r="X651" s="233"/>
      <c r="Y651" s="233"/>
      <c r="Z651" s="233"/>
    </row>
    <row r="652" spans="1:26" s="6" customFormat="1" ht="33" hidden="1" customHeight="1">
      <c r="A652" s="276"/>
      <c r="B652" s="297">
        <v>43593</v>
      </c>
      <c r="C652" s="277">
        <v>347629</v>
      </c>
      <c r="D652" s="277">
        <v>7062</v>
      </c>
      <c r="E652" s="121" t="s">
        <v>243</v>
      </c>
      <c r="F652" s="277" t="s">
        <v>351</v>
      </c>
      <c r="G652" s="298">
        <v>43654</v>
      </c>
      <c r="H652" s="276"/>
      <c r="I652" s="277" t="s">
        <v>26</v>
      </c>
      <c r="J652" s="277">
        <v>306</v>
      </c>
      <c r="K652" s="285">
        <v>1.98</v>
      </c>
      <c r="L652" s="131">
        <f t="shared" si="211"/>
        <v>605.88</v>
      </c>
      <c r="M652" s="285">
        <v>1.46</v>
      </c>
      <c r="N652" s="133">
        <f t="shared" si="212"/>
        <v>446.76</v>
      </c>
      <c r="O652" s="134">
        <f t="shared" si="213"/>
        <v>0.52</v>
      </c>
      <c r="P652" s="140">
        <f t="shared" si="214"/>
        <v>159.12</v>
      </c>
      <c r="Q652" s="276"/>
      <c r="R652" s="133" t="s">
        <v>27</v>
      </c>
      <c r="S652" s="133">
        <v>0.1</v>
      </c>
      <c r="T652" s="121">
        <f t="shared" si="220"/>
        <v>30.6</v>
      </c>
      <c r="U652" s="276"/>
      <c r="V652" s="233"/>
      <c r="W652" s="233"/>
      <c r="X652" s="233"/>
      <c r="Y652" s="233"/>
      <c r="Z652" s="233"/>
    </row>
    <row r="653" spans="1:26" s="6" customFormat="1" ht="33" hidden="1" customHeight="1">
      <c r="A653" s="276"/>
      <c r="B653" s="297">
        <v>43587</v>
      </c>
      <c r="C653" s="277">
        <v>340524</v>
      </c>
      <c r="D653" s="277">
        <v>1604</v>
      </c>
      <c r="E653" s="121" t="s">
        <v>243</v>
      </c>
      <c r="F653" s="277" t="s">
        <v>352</v>
      </c>
      <c r="G653" s="298">
        <v>43654</v>
      </c>
      <c r="H653" s="276"/>
      <c r="I653" s="121" t="s">
        <v>26</v>
      </c>
      <c r="J653" s="277">
        <v>1230</v>
      </c>
      <c r="K653" s="285">
        <v>1.3</v>
      </c>
      <c r="L653" s="131">
        <f t="shared" si="211"/>
        <v>1599</v>
      </c>
      <c r="M653" s="285">
        <v>1.1299999999999999</v>
      </c>
      <c r="N653" s="133">
        <f t="shared" si="212"/>
        <v>1389.8999999999999</v>
      </c>
      <c r="O653" s="134">
        <f t="shared" si="213"/>
        <v>0.17000000000000015</v>
      </c>
      <c r="P653" s="140">
        <f t="shared" si="214"/>
        <v>209.10000000000019</v>
      </c>
      <c r="Q653" s="276"/>
      <c r="R653" s="133" t="s">
        <v>27</v>
      </c>
      <c r="S653" s="277">
        <f t="shared" ref="S653:S664" si="221">0.03+0.02</f>
        <v>0.05</v>
      </c>
      <c r="T653" s="121">
        <f t="shared" ref="T653:T707" si="222">+S653*J653</f>
        <v>61.5</v>
      </c>
      <c r="U653" s="276"/>
      <c r="V653" s="233"/>
      <c r="W653" s="233"/>
      <c r="X653" s="233"/>
      <c r="Y653" s="233"/>
      <c r="Z653" s="233"/>
    </row>
    <row r="654" spans="1:26" s="6" customFormat="1" ht="33" hidden="1" customHeight="1">
      <c r="A654" s="276"/>
      <c r="B654" s="297">
        <v>43587</v>
      </c>
      <c r="C654" s="277">
        <v>340589</v>
      </c>
      <c r="D654" s="277">
        <v>1604</v>
      </c>
      <c r="E654" s="121" t="s">
        <v>24</v>
      </c>
      <c r="F654" s="277" t="s">
        <v>352</v>
      </c>
      <c r="G654" s="298">
        <v>43654</v>
      </c>
      <c r="H654" s="276"/>
      <c r="I654" s="121" t="s">
        <v>26</v>
      </c>
      <c r="J654" s="277">
        <v>453</v>
      </c>
      <c r="K654" s="285">
        <v>1.3</v>
      </c>
      <c r="L654" s="131">
        <f t="shared" si="211"/>
        <v>588.9</v>
      </c>
      <c r="M654" s="285">
        <v>1.1299999999999999</v>
      </c>
      <c r="N654" s="133">
        <f t="shared" si="212"/>
        <v>511.88999999999993</v>
      </c>
      <c r="O654" s="134">
        <f t="shared" si="213"/>
        <v>0.17000000000000015</v>
      </c>
      <c r="P654" s="140">
        <f t="shared" si="214"/>
        <v>77.010000000000062</v>
      </c>
      <c r="Q654" s="276"/>
      <c r="R654" s="133" t="s">
        <v>27</v>
      </c>
      <c r="S654" s="277">
        <f t="shared" si="221"/>
        <v>0.05</v>
      </c>
      <c r="T654" s="121">
        <f t="shared" si="222"/>
        <v>22.650000000000002</v>
      </c>
      <c r="U654" s="276"/>
      <c r="V654" s="233"/>
      <c r="W654" s="233"/>
      <c r="X654" s="233"/>
      <c r="Y654" s="233"/>
      <c r="Z654" s="233"/>
    </row>
    <row r="655" spans="1:26" s="6" customFormat="1" ht="33" hidden="1" customHeight="1">
      <c r="A655" s="276"/>
      <c r="B655" s="297">
        <v>43587</v>
      </c>
      <c r="C655" s="277">
        <v>340560</v>
      </c>
      <c r="D655" s="277">
        <v>1603</v>
      </c>
      <c r="E655" s="121" t="s">
        <v>243</v>
      </c>
      <c r="F655" s="277" t="s">
        <v>353</v>
      </c>
      <c r="G655" s="298">
        <v>43654</v>
      </c>
      <c r="H655" s="276"/>
      <c r="I655" s="277" t="s">
        <v>26</v>
      </c>
      <c r="J655" s="277">
        <v>2337</v>
      </c>
      <c r="K655" s="285">
        <v>1.39</v>
      </c>
      <c r="L655" s="131">
        <f t="shared" si="211"/>
        <v>3248.43</v>
      </c>
      <c r="M655" s="285">
        <v>1.22</v>
      </c>
      <c r="N655" s="133">
        <f t="shared" si="212"/>
        <v>2851.14</v>
      </c>
      <c r="O655" s="134">
        <f t="shared" si="213"/>
        <v>0.16999999999999993</v>
      </c>
      <c r="P655" s="140">
        <f t="shared" si="214"/>
        <v>397.28999999999985</v>
      </c>
      <c r="Q655" s="276"/>
      <c r="R655" s="133" t="s">
        <v>27</v>
      </c>
      <c r="S655" s="277">
        <f t="shared" si="221"/>
        <v>0.05</v>
      </c>
      <c r="T655" s="121">
        <f t="shared" si="222"/>
        <v>116.85000000000001</v>
      </c>
      <c r="U655" s="276"/>
      <c r="V655" s="233"/>
      <c r="W655" s="233"/>
      <c r="X655" s="233"/>
      <c r="Y655" s="233"/>
      <c r="Z655" s="233"/>
    </row>
    <row r="656" spans="1:26" s="6" customFormat="1" ht="33" hidden="1" customHeight="1">
      <c r="A656" s="276"/>
      <c r="B656" s="297">
        <v>43587</v>
      </c>
      <c r="C656" s="277">
        <v>340542</v>
      </c>
      <c r="D656" s="277">
        <v>1605</v>
      </c>
      <c r="E656" s="121" t="s">
        <v>243</v>
      </c>
      <c r="F656" s="277" t="s">
        <v>354</v>
      </c>
      <c r="G656" s="298">
        <v>43654</v>
      </c>
      <c r="H656" s="276"/>
      <c r="I656" s="121" t="s">
        <v>26</v>
      </c>
      <c r="J656" s="277">
        <v>1488</v>
      </c>
      <c r="K656" s="285">
        <v>1.3</v>
      </c>
      <c r="L656" s="131">
        <f t="shared" si="211"/>
        <v>1934.4</v>
      </c>
      <c r="M656" s="285">
        <v>1.1299999999999999</v>
      </c>
      <c r="N656" s="133">
        <f t="shared" si="212"/>
        <v>1681.4399999999998</v>
      </c>
      <c r="O656" s="134">
        <f t="shared" si="213"/>
        <v>0.17000000000000015</v>
      </c>
      <c r="P656" s="140">
        <f t="shared" si="214"/>
        <v>252.96000000000024</v>
      </c>
      <c r="Q656" s="276"/>
      <c r="R656" s="133" t="s">
        <v>27</v>
      </c>
      <c r="S656" s="277">
        <f t="shared" si="221"/>
        <v>0.05</v>
      </c>
      <c r="T656" s="121">
        <f t="shared" si="222"/>
        <v>74.400000000000006</v>
      </c>
      <c r="U656" s="276"/>
      <c r="V656" s="233"/>
      <c r="W656" s="233"/>
      <c r="X656" s="233"/>
      <c r="Y656" s="233"/>
      <c r="Z656" s="233"/>
    </row>
    <row r="657" spans="1:26" s="6" customFormat="1" ht="33" hidden="1" customHeight="1">
      <c r="A657" s="276"/>
      <c r="B657" s="297">
        <v>43587</v>
      </c>
      <c r="C657" s="277">
        <v>340607</v>
      </c>
      <c r="D657" s="277">
        <v>1605</v>
      </c>
      <c r="E657" s="121" t="s">
        <v>24</v>
      </c>
      <c r="F657" s="277" t="s">
        <v>354</v>
      </c>
      <c r="G657" s="298">
        <v>43654</v>
      </c>
      <c r="H657" s="276"/>
      <c r="I657" s="121" t="s">
        <v>26</v>
      </c>
      <c r="J657" s="277">
        <v>490</v>
      </c>
      <c r="K657" s="285">
        <v>1.3</v>
      </c>
      <c r="L657" s="131">
        <f t="shared" si="211"/>
        <v>637</v>
      </c>
      <c r="M657" s="285">
        <v>1.1299999999999999</v>
      </c>
      <c r="N657" s="133">
        <f t="shared" si="212"/>
        <v>553.69999999999993</v>
      </c>
      <c r="O657" s="134">
        <f t="shared" si="213"/>
        <v>0.17000000000000015</v>
      </c>
      <c r="P657" s="140">
        <f t="shared" si="214"/>
        <v>83.300000000000068</v>
      </c>
      <c r="Q657" s="276"/>
      <c r="R657" s="133" t="s">
        <v>27</v>
      </c>
      <c r="S657" s="277">
        <f t="shared" si="221"/>
        <v>0.05</v>
      </c>
      <c r="T657" s="121">
        <f t="shared" si="222"/>
        <v>24.5</v>
      </c>
      <c r="U657" s="276"/>
      <c r="V657" s="233"/>
      <c r="W657" s="233"/>
      <c r="X657" s="233"/>
      <c r="Y657" s="233"/>
      <c r="Z657" s="233"/>
    </row>
    <row r="658" spans="1:26" s="6" customFormat="1" ht="33" hidden="1" customHeight="1">
      <c r="A658" s="276"/>
      <c r="B658" s="297">
        <v>43587</v>
      </c>
      <c r="C658" s="277">
        <v>340625</v>
      </c>
      <c r="D658" s="277">
        <v>1605</v>
      </c>
      <c r="E658" s="121" t="s">
        <v>243</v>
      </c>
      <c r="F658" s="277" t="s">
        <v>354</v>
      </c>
      <c r="G658" s="298">
        <v>43654</v>
      </c>
      <c r="H658" s="276"/>
      <c r="I658" s="277" t="s">
        <v>26</v>
      </c>
      <c r="J658" s="277">
        <v>886</v>
      </c>
      <c r="K658" s="285">
        <v>1.3</v>
      </c>
      <c r="L658" s="131">
        <f t="shared" si="211"/>
        <v>1151.8</v>
      </c>
      <c r="M658" s="285">
        <v>1.1299999999999999</v>
      </c>
      <c r="N658" s="133">
        <f t="shared" si="212"/>
        <v>1001.18</v>
      </c>
      <c r="O658" s="134">
        <f t="shared" si="213"/>
        <v>0.17000000000000015</v>
      </c>
      <c r="P658" s="140">
        <f t="shared" si="214"/>
        <v>150.62000000000015</v>
      </c>
      <c r="Q658" s="276"/>
      <c r="R658" s="133" t="s">
        <v>27</v>
      </c>
      <c r="S658" s="277">
        <f t="shared" si="221"/>
        <v>0.05</v>
      </c>
      <c r="T658" s="121">
        <f t="shared" si="222"/>
        <v>44.300000000000004</v>
      </c>
      <c r="U658" s="276"/>
      <c r="V658" s="233"/>
      <c r="W658" s="233"/>
      <c r="X658" s="233"/>
      <c r="Y658" s="233"/>
      <c r="Z658" s="233"/>
    </row>
    <row r="659" spans="1:26" s="6" customFormat="1" ht="33" hidden="1" customHeight="1">
      <c r="A659" s="276"/>
      <c r="B659" s="297">
        <v>43587</v>
      </c>
      <c r="C659" s="277">
        <v>340533</v>
      </c>
      <c r="D659" s="277">
        <v>1604</v>
      </c>
      <c r="E659" s="121" t="s">
        <v>243</v>
      </c>
      <c r="F659" s="277" t="s">
        <v>352</v>
      </c>
      <c r="G659" s="298">
        <v>43675</v>
      </c>
      <c r="H659" s="276"/>
      <c r="I659" s="121" t="s">
        <v>26</v>
      </c>
      <c r="J659" s="277">
        <v>1230</v>
      </c>
      <c r="K659" s="285">
        <v>1.3</v>
      </c>
      <c r="L659" s="131">
        <f t="shared" si="211"/>
        <v>1599</v>
      </c>
      <c r="M659" s="285">
        <v>1.1299999999999999</v>
      </c>
      <c r="N659" s="133">
        <f t="shared" si="212"/>
        <v>1389.8999999999999</v>
      </c>
      <c r="O659" s="134">
        <f t="shared" si="213"/>
        <v>0.17000000000000015</v>
      </c>
      <c r="P659" s="140">
        <f t="shared" si="214"/>
        <v>209.10000000000019</v>
      </c>
      <c r="Q659" s="295"/>
      <c r="R659" s="133" t="s">
        <v>27</v>
      </c>
      <c r="S659" s="277">
        <f t="shared" si="221"/>
        <v>0.05</v>
      </c>
      <c r="T659" s="121">
        <f t="shared" si="222"/>
        <v>61.5</v>
      </c>
      <c r="U659" s="295"/>
      <c r="V659" s="233"/>
      <c r="W659" s="233"/>
      <c r="X659" s="233"/>
      <c r="Y659" s="233"/>
      <c r="Z659" s="233"/>
    </row>
    <row r="660" spans="1:26" s="6" customFormat="1" ht="33" hidden="1" customHeight="1">
      <c r="A660" s="276"/>
      <c r="B660" s="297">
        <v>43587</v>
      </c>
      <c r="C660" s="277">
        <v>340598</v>
      </c>
      <c r="D660" s="277">
        <v>1604</v>
      </c>
      <c r="E660" s="121" t="s">
        <v>243</v>
      </c>
      <c r="F660" s="277" t="s">
        <v>352</v>
      </c>
      <c r="G660" s="298">
        <v>43675</v>
      </c>
      <c r="H660" s="276"/>
      <c r="I660" s="121" t="s">
        <v>26</v>
      </c>
      <c r="J660" s="277">
        <v>447</v>
      </c>
      <c r="K660" s="285">
        <v>1.3</v>
      </c>
      <c r="L660" s="131">
        <f t="shared" si="211"/>
        <v>581.1</v>
      </c>
      <c r="M660" s="285">
        <v>1.1299999999999999</v>
      </c>
      <c r="N660" s="133">
        <f t="shared" si="212"/>
        <v>505.10999999999996</v>
      </c>
      <c r="O660" s="134">
        <f t="shared" si="213"/>
        <v>0.17000000000000015</v>
      </c>
      <c r="P660" s="140">
        <f t="shared" si="214"/>
        <v>75.990000000000066</v>
      </c>
      <c r="Q660" s="276"/>
      <c r="R660" s="133" t="s">
        <v>27</v>
      </c>
      <c r="S660" s="277">
        <f t="shared" si="221"/>
        <v>0.05</v>
      </c>
      <c r="T660" s="121">
        <f t="shared" si="222"/>
        <v>22.35</v>
      </c>
      <c r="U660" s="276"/>
      <c r="V660" s="233"/>
      <c r="W660" s="233"/>
      <c r="X660" s="233"/>
      <c r="Y660" s="233"/>
      <c r="Z660" s="233"/>
    </row>
    <row r="661" spans="1:26" s="6" customFormat="1" ht="33" hidden="1" customHeight="1">
      <c r="A661" s="276"/>
      <c r="B661" s="297">
        <v>43587</v>
      </c>
      <c r="C661" s="277">
        <v>340570</v>
      </c>
      <c r="D661" s="277">
        <v>1603</v>
      </c>
      <c r="E661" s="121" t="s">
        <v>24</v>
      </c>
      <c r="F661" s="277" t="s">
        <v>353</v>
      </c>
      <c r="G661" s="298">
        <v>43675</v>
      </c>
      <c r="H661" s="276"/>
      <c r="I661" s="277" t="s">
        <v>26</v>
      </c>
      <c r="J661" s="277">
        <v>2337</v>
      </c>
      <c r="K661" s="285">
        <v>1.39</v>
      </c>
      <c r="L661" s="131">
        <f t="shared" si="211"/>
        <v>3248.43</v>
      </c>
      <c r="M661" s="285">
        <v>1.22</v>
      </c>
      <c r="N661" s="133">
        <f t="shared" si="212"/>
        <v>2851.14</v>
      </c>
      <c r="O661" s="134">
        <f t="shared" si="213"/>
        <v>0.16999999999999993</v>
      </c>
      <c r="P661" s="140">
        <f t="shared" si="214"/>
        <v>397.28999999999985</v>
      </c>
      <c r="Q661" s="276"/>
      <c r="R661" s="133" t="s">
        <v>27</v>
      </c>
      <c r="S661" s="277">
        <f t="shared" si="221"/>
        <v>0.05</v>
      </c>
      <c r="T661" s="121">
        <f t="shared" si="222"/>
        <v>116.85000000000001</v>
      </c>
      <c r="U661" s="276"/>
      <c r="V661" s="233"/>
      <c r="W661" s="233"/>
      <c r="X661" s="233"/>
      <c r="Y661" s="233"/>
      <c r="Z661" s="233"/>
    </row>
    <row r="662" spans="1:26" s="6" customFormat="1" ht="33" hidden="1" customHeight="1">
      <c r="A662" s="276"/>
      <c r="B662" s="297">
        <v>43587</v>
      </c>
      <c r="C662" s="277">
        <v>340551</v>
      </c>
      <c r="D662" s="277">
        <v>1605</v>
      </c>
      <c r="E662" s="121" t="s">
        <v>243</v>
      </c>
      <c r="F662" s="277" t="s">
        <v>354</v>
      </c>
      <c r="G662" s="298">
        <v>43675</v>
      </c>
      <c r="H662" s="276"/>
      <c r="I662" s="121" t="s">
        <v>26</v>
      </c>
      <c r="J662" s="277">
        <v>1488</v>
      </c>
      <c r="K662" s="285">
        <v>1.3</v>
      </c>
      <c r="L662" s="131">
        <f t="shared" si="211"/>
        <v>1934.4</v>
      </c>
      <c r="M662" s="285">
        <v>1.1299999999999999</v>
      </c>
      <c r="N662" s="133">
        <f t="shared" si="212"/>
        <v>1681.4399999999998</v>
      </c>
      <c r="O662" s="134">
        <f t="shared" si="213"/>
        <v>0.17000000000000015</v>
      </c>
      <c r="P662" s="140">
        <f t="shared" si="214"/>
        <v>252.96000000000024</v>
      </c>
      <c r="Q662" s="276"/>
      <c r="R662" s="133" t="s">
        <v>27</v>
      </c>
      <c r="S662" s="277">
        <f t="shared" si="221"/>
        <v>0.05</v>
      </c>
      <c r="T662" s="121">
        <f t="shared" si="222"/>
        <v>74.400000000000006</v>
      </c>
      <c r="U662" s="276"/>
      <c r="V662" s="233"/>
      <c r="W662" s="233"/>
      <c r="X662" s="233"/>
      <c r="Y662" s="233"/>
      <c r="Z662" s="233"/>
    </row>
    <row r="663" spans="1:26" s="6" customFormat="1" ht="33" hidden="1" customHeight="1">
      <c r="A663" s="276"/>
      <c r="B663" s="297">
        <v>43587</v>
      </c>
      <c r="C663" s="277">
        <v>340616</v>
      </c>
      <c r="D663" s="277">
        <v>1605</v>
      </c>
      <c r="E663" s="121" t="s">
        <v>243</v>
      </c>
      <c r="F663" s="277" t="s">
        <v>354</v>
      </c>
      <c r="G663" s="298">
        <v>43675</v>
      </c>
      <c r="H663" s="276"/>
      <c r="I663" s="121" t="s">
        <v>26</v>
      </c>
      <c r="J663" s="277">
        <v>466</v>
      </c>
      <c r="K663" s="285">
        <v>1.3</v>
      </c>
      <c r="L663" s="131">
        <f t="shared" si="211"/>
        <v>605.80000000000007</v>
      </c>
      <c r="M663" s="285">
        <v>1.1299999999999999</v>
      </c>
      <c r="N663" s="133">
        <f t="shared" si="212"/>
        <v>526.57999999999993</v>
      </c>
      <c r="O663" s="134">
        <f t="shared" si="213"/>
        <v>0.17000000000000015</v>
      </c>
      <c r="P663" s="140">
        <f t="shared" si="214"/>
        <v>79.22000000000007</v>
      </c>
      <c r="Q663" s="276"/>
      <c r="R663" s="133" t="s">
        <v>27</v>
      </c>
      <c r="S663" s="277">
        <f t="shared" si="221"/>
        <v>0.05</v>
      </c>
      <c r="T663" s="121">
        <f t="shared" si="222"/>
        <v>23.3</v>
      </c>
      <c r="U663" s="276"/>
      <c r="V663" s="233"/>
      <c r="W663" s="233"/>
      <c r="X663" s="233"/>
      <c r="Y663" s="233"/>
      <c r="Z663" s="233"/>
    </row>
    <row r="664" spans="1:26" s="6" customFormat="1" ht="33" hidden="1" customHeight="1">
      <c r="A664" s="276"/>
      <c r="B664" s="297">
        <v>43587</v>
      </c>
      <c r="C664" s="277">
        <v>340634</v>
      </c>
      <c r="D664" s="277">
        <v>1605</v>
      </c>
      <c r="E664" s="121" t="s">
        <v>24</v>
      </c>
      <c r="F664" s="277" t="s">
        <v>354</v>
      </c>
      <c r="G664" s="298">
        <v>43675</v>
      </c>
      <c r="H664" s="276"/>
      <c r="I664" s="277" t="s">
        <v>26</v>
      </c>
      <c r="J664" s="277">
        <v>886</v>
      </c>
      <c r="K664" s="285">
        <v>1.3</v>
      </c>
      <c r="L664" s="131">
        <f t="shared" si="211"/>
        <v>1151.8</v>
      </c>
      <c r="M664" s="285">
        <v>1.1299999999999999</v>
      </c>
      <c r="N664" s="133">
        <f t="shared" si="212"/>
        <v>1001.18</v>
      </c>
      <c r="O664" s="134">
        <f t="shared" si="213"/>
        <v>0.17000000000000015</v>
      </c>
      <c r="P664" s="140">
        <f t="shared" si="214"/>
        <v>150.62000000000015</v>
      </c>
      <c r="Q664" s="276"/>
      <c r="R664" s="133" t="s">
        <v>27</v>
      </c>
      <c r="S664" s="277">
        <f t="shared" si="221"/>
        <v>0.05</v>
      </c>
      <c r="T664" s="121">
        <f t="shared" si="222"/>
        <v>44.300000000000004</v>
      </c>
      <c r="U664" s="276"/>
      <c r="V664" s="233"/>
      <c r="W664" s="233"/>
      <c r="X664" s="233"/>
      <c r="Y664" s="233"/>
      <c r="Z664" s="233"/>
    </row>
    <row r="665" spans="1:26" s="7" customFormat="1" ht="33" customHeight="1">
      <c r="A665" s="299"/>
      <c r="B665" s="297">
        <v>43584</v>
      </c>
      <c r="C665" s="277">
        <v>337462</v>
      </c>
      <c r="D665" s="277">
        <v>6926</v>
      </c>
      <c r="E665" s="121" t="s">
        <v>243</v>
      </c>
      <c r="F665" s="277" t="s">
        <v>355</v>
      </c>
      <c r="G665" s="298">
        <v>43633</v>
      </c>
      <c r="H665" s="299"/>
      <c r="I665" s="121" t="s">
        <v>26</v>
      </c>
      <c r="J665" s="277">
        <v>1029</v>
      </c>
      <c r="K665" s="285">
        <v>1.5</v>
      </c>
      <c r="L665" s="131">
        <f t="shared" si="211"/>
        <v>1543.5</v>
      </c>
      <c r="M665" s="285">
        <v>1.35</v>
      </c>
      <c r="N665" s="133">
        <f t="shared" si="212"/>
        <v>1389.15</v>
      </c>
      <c r="O665" s="134">
        <f t="shared" si="213"/>
        <v>0.14999999999999991</v>
      </c>
      <c r="P665" s="164">
        <f t="shared" si="214"/>
        <v>154.34999999999991</v>
      </c>
      <c r="Q665" s="299"/>
      <c r="R665" s="133" t="s">
        <v>27</v>
      </c>
      <c r="S665" s="277">
        <v>0</v>
      </c>
      <c r="T665" s="121">
        <f t="shared" si="222"/>
        <v>0</v>
      </c>
      <c r="U665" s="299"/>
      <c r="V665" s="287"/>
      <c r="W665" s="287"/>
      <c r="X665" s="287"/>
      <c r="Y665" s="287"/>
      <c r="Z665" s="287"/>
    </row>
    <row r="666" spans="1:26" s="7" customFormat="1" ht="33" customHeight="1">
      <c r="A666" s="299"/>
      <c r="B666" s="297">
        <v>43584</v>
      </c>
      <c r="C666" s="277">
        <v>337471</v>
      </c>
      <c r="D666" s="277">
        <v>6926</v>
      </c>
      <c r="E666" s="121" t="s">
        <v>24</v>
      </c>
      <c r="F666" s="277" t="s">
        <v>355</v>
      </c>
      <c r="G666" s="298">
        <v>43633</v>
      </c>
      <c r="H666" s="299"/>
      <c r="I666" s="121" t="s">
        <v>26</v>
      </c>
      <c r="J666" s="277">
        <v>981</v>
      </c>
      <c r="K666" s="285">
        <v>1.5</v>
      </c>
      <c r="L666" s="131">
        <f t="shared" si="211"/>
        <v>1471.5</v>
      </c>
      <c r="M666" s="285">
        <v>1.35</v>
      </c>
      <c r="N666" s="133">
        <f t="shared" si="212"/>
        <v>1324.3500000000001</v>
      </c>
      <c r="O666" s="134">
        <f t="shared" si="213"/>
        <v>0.14999999999999991</v>
      </c>
      <c r="P666" s="164">
        <f t="shared" si="214"/>
        <v>147.14999999999992</v>
      </c>
      <c r="Q666" s="299"/>
      <c r="R666" s="133" t="s">
        <v>27</v>
      </c>
      <c r="S666" s="277">
        <v>0</v>
      </c>
      <c r="T666" s="121">
        <f t="shared" si="222"/>
        <v>0</v>
      </c>
      <c r="U666" s="299"/>
      <c r="V666" s="287"/>
      <c r="W666" s="287"/>
      <c r="X666" s="287"/>
      <c r="Y666" s="287"/>
      <c r="Z666" s="287"/>
    </row>
    <row r="667" spans="1:26" s="7" customFormat="1" ht="33" customHeight="1">
      <c r="A667" s="299"/>
      <c r="B667" s="297">
        <v>43584</v>
      </c>
      <c r="C667" s="277">
        <v>337480</v>
      </c>
      <c r="D667" s="277">
        <v>6926</v>
      </c>
      <c r="E667" s="121" t="s">
        <v>243</v>
      </c>
      <c r="F667" s="277" t="s">
        <v>355</v>
      </c>
      <c r="G667" s="298">
        <v>43633</v>
      </c>
      <c r="H667" s="299"/>
      <c r="I667" s="277" t="s">
        <v>26</v>
      </c>
      <c r="J667" s="277">
        <v>444</v>
      </c>
      <c r="K667" s="285">
        <v>1.5</v>
      </c>
      <c r="L667" s="131">
        <f t="shared" si="211"/>
        <v>666</v>
      </c>
      <c r="M667" s="285">
        <v>1.35</v>
      </c>
      <c r="N667" s="133">
        <f t="shared" si="212"/>
        <v>599.40000000000009</v>
      </c>
      <c r="O667" s="134">
        <f t="shared" si="213"/>
        <v>0.14999999999999991</v>
      </c>
      <c r="P667" s="164">
        <f t="shared" si="214"/>
        <v>66.599999999999966</v>
      </c>
      <c r="Q667" s="299"/>
      <c r="R667" s="133" t="s">
        <v>27</v>
      </c>
      <c r="S667" s="277">
        <v>0</v>
      </c>
      <c r="T667" s="121">
        <f t="shared" si="222"/>
        <v>0</v>
      </c>
      <c r="U667" s="299"/>
      <c r="V667" s="287"/>
      <c r="W667" s="287"/>
      <c r="X667" s="287"/>
      <c r="Y667" s="287"/>
      <c r="Z667" s="287"/>
    </row>
    <row r="668" spans="1:26" s="7" customFormat="1" ht="33" customHeight="1">
      <c r="A668" s="299"/>
      <c r="B668" s="297">
        <v>43584</v>
      </c>
      <c r="C668" s="277">
        <v>337581</v>
      </c>
      <c r="D668" s="277">
        <v>6941</v>
      </c>
      <c r="E668" s="121" t="s">
        <v>243</v>
      </c>
      <c r="F668" s="277" t="s">
        <v>356</v>
      </c>
      <c r="G668" s="298">
        <v>43633</v>
      </c>
      <c r="H668" s="299"/>
      <c r="I668" s="121" t="s">
        <v>26</v>
      </c>
      <c r="J668" s="277">
        <v>1368</v>
      </c>
      <c r="K668" s="285">
        <v>1.3</v>
      </c>
      <c r="L668" s="131">
        <f t="shared" si="211"/>
        <v>1778.4</v>
      </c>
      <c r="M668" s="285">
        <v>1.1299999999999999</v>
      </c>
      <c r="N668" s="133">
        <f t="shared" si="212"/>
        <v>1545.84</v>
      </c>
      <c r="O668" s="134">
        <f t="shared" si="213"/>
        <v>0.17000000000000015</v>
      </c>
      <c r="P668" s="164">
        <f t="shared" si="214"/>
        <v>232.5600000000002</v>
      </c>
      <c r="Q668" s="311"/>
      <c r="R668" s="133" t="s">
        <v>27</v>
      </c>
      <c r="S668" s="277">
        <f t="shared" ref="S668:S670" si="223">0.03+0.02</f>
        <v>0.05</v>
      </c>
      <c r="T668" s="121">
        <f t="shared" si="222"/>
        <v>68.400000000000006</v>
      </c>
      <c r="U668" s="311"/>
      <c r="V668" s="287"/>
      <c r="W668" s="287"/>
      <c r="X668" s="287"/>
      <c r="Y668" s="287"/>
      <c r="Z668" s="287"/>
    </row>
    <row r="669" spans="1:26" s="7" customFormat="1" ht="33" customHeight="1">
      <c r="A669" s="299"/>
      <c r="B669" s="297">
        <v>43584</v>
      </c>
      <c r="C669" s="277">
        <v>337590</v>
      </c>
      <c r="D669" s="277">
        <v>6941</v>
      </c>
      <c r="E669" s="121" t="s">
        <v>243</v>
      </c>
      <c r="F669" s="277" t="s">
        <v>356</v>
      </c>
      <c r="G669" s="298">
        <v>43633</v>
      </c>
      <c r="H669" s="299"/>
      <c r="I669" s="121" t="s">
        <v>26</v>
      </c>
      <c r="J669" s="277">
        <v>608</v>
      </c>
      <c r="K669" s="285">
        <v>1.3</v>
      </c>
      <c r="L669" s="131">
        <f t="shared" si="211"/>
        <v>790.4</v>
      </c>
      <c r="M669" s="285">
        <v>1.1299999999999999</v>
      </c>
      <c r="N669" s="133">
        <f t="shared" si="212"/>
        <v>687.04</v>
      </c>
      <c r="O669" s="134">
        <f t="shared" si="213"/>
        <v>0.17000000000000015</v>
      </c>
      <c r="P669" s="164">
        <f t="shared" si="214"/>
        <v>103.3600000000001</v>
      </c>
      <c r="Q669" s="299"/>
      <c r="R669" s="133" t="s">
        <v>27</v>
      </c>
      <c r="S669" s="277">
        <f t="shared" si="223"/>
        <v>0.05</v>
      </c>
      <c r="T669" s="121">
        <f t="shared" si="222"/>
        <v>30.400000000000002</v>
      </c>
      <c r="U669" s="299"/>
      <c r="V669" s="287"/>
      <c r="W669" s="287"/>
      <c r="X669" s="287"/>
      <c r="Y669" s="287"/>
      <c r="Z669" s="287"/>
    </row>
    <row r="670" spans="1:26" s="7" customFormat="1" ht="33" customHeight="1">
      <c r="A670" s="299"/>
      <c r="B670" s="297">
        <v>43584</v>
      </c>
      <c r="C670" s="277">
        <v>337600</v>
      </c>
      <c r="D670" s="277">
        <v>6941</v>
      </c>
      <c r="E670" s="121" t="s">
        <v>24</v>
      </c>
      <c r="F670" s="277" t="s">
        <v>356</v>
      </c>
      <c r="G670" s="298">
        <v>43633</v>
      </c>
      <c r="H670" s="299"/>
      <c r="I670" s="277" t="s">
        <v>26</v>
      </c>
      <c r="J670" s="277">
        <v>449</v>
      </c>
      <c r="K670" s="285">
        <v>1.3</v>
      </c>
      <c r="L670" s="131">
        <f t="shared" si="211"/>
        <v>583.70000000000005</v>
      </c>
      <c r="M670" s="285">
        <v>1.1299999999999999</v>
      </c>
      <c r="N670" s="133">
        <f t="shared" si="212"/>
        <v>507.36999999999995</v>
      </c>
      <c r="O670" s="134">
        <f t="shared" si="213"/>
        <v>0.17000000000000015</v>
      </c>
      <c r="P670" s="164">
        <f t="shared" si="214"/>
        <v>76.330000000000069</v>
      </c>
      <c r="Q670" s="299"/>
      <c r="R670" s="133" t="s">
        <v>27</v>
      </c>
      <c r="S670" s="277">
        <f t="shared" si="223"/>
        <v>0.05</v>
      </c>
      <c r="T670" s="121">
        <f t="shared" si="222"/>
        <v>22.450000000000003</v>
      </c>
      <c r="U670" s="299"/>
      <c r="V670" s="312"/>
    </row>
    <row r="671" spans="1:26" s="7" customFormat="1" ht="33" customHeight="1">
      <c r="A671" s="299"/>
      <c r="B671" s="297">
        <v>43584</v>
      </c>
      <c r="C671" s="277">
        <v>337554</v>
      </c>
      <c r="D671" s="277">
        <v>6929</v>
      </c>
      <c r="E671" s="121" t="s">
        <v>243</v>
      </c>
      <c r="F671" s="277" t="s">
        <v>357</v>
      </c>
      <c r="G671" s="298">
        <v>43633</v>
      </c>
      <c r="H671" s="299"/>
      <c r="I671" s="121" t="s">
        <v>26</v>
      </c>
      <c r="J671" s="277">
        <v>637</v>
      </c>
      <c r="K671" s="285">
        <v>1.6</v>
      </c>
      <c r="L671" s="131">
        <f t="shared" si="211"/>
        <v>1019.2</v>
      </c>
      <c r="M671" s="285">
        <v>1.45</v>
      </c>
      <c r="N671" s="133">
        <f t="shared" si="212"/>
        <v>923.65</v>
      </c>
      <c r="O671" s="134">
        <f t="shared" si="213"/>
        <v>0.15000000000000013</v>
      </c>
      <c r="P671" s="164">
        <f t="shared" si="214"/>
        <v>95.550000000000082</v>
      </c>
      <c r="Q671" s="299"/>
      <c r="R671" s="133" t="s">
        <v>27</v>
      </c>
      <c r="S671" s="277">
        <v>0</v>
      </c>
      <c r="T671" s="121">
        <f t="shared" si="222"/>
        <v>0</v>
      </c>
      <c r="U671" s="299"/>
      <c r="V671" s="312"/>
    </row>
    <row r="672" spans="1:26" s="7" customFormat="1" ht="33" customHeight="1">
      <c r="A672" s="299"/>
      <c r="B672" s="297">
        <v>43584</v>
      </c>
      <c r="C672" s="277">
        <v>337563</v>
      </c>
      <c r="D672" s="277">
        <v>6929</v>
      </c>
      <c r="E672" s="121" t="s">
        <v>243</v>
      </c>
      <c r="F672" s="277" t="s">
        <v>357</v>
      </c>
      <c r="G672" s="298">
        <v>43633</v>
      </c>
      <c r="H672" s="299"/>
      <c r="I672" s="121" t="s">
        <v>26</v>
      </c>
      <c r="J672" s="277">
        <v>670</v>
      </c>
      <c r="K672" s="285">
        <v>1.6</v>
      </c>
      <c r="L672" s="131">
        <f t="shared" si="211"/>
        <v>1072</v>
      </c>
      <c r="M672" s="285">
        <v>1.45</v>
      </c>
      <c r="N672" s="133">
        <f t="shared" si="212"/>
        <v>971.5</v>
      </c>
      <c r="O672" s="134">
        <f t="shared" si="213"/>
        <v>0.15000000000000013</v>
      </c>
      <c r="P672" s="164">
        <f t="shared" si="214"/>
        <v>100.50000000000009</v>
      </c>
      <c r="Q672" s="299"/>
      <c r="R672" s="133" t="s">
        <v>27</v>
      </c>
      <c r="S672" s="277">
        <v>0</v>
      </c>
      <c r="T672" s="121">
        <f t="shared" si="222"/>
        <v>0</v>
      </c>
      <c r="U672" s="299"/>
      <c r="V672" s="312"/>
    </row>
    <row r="673" spans="1:22" s="7" customFormat="1" ht="33" customHeight="1">
      <c r="A673" s="299"/>
      <c r="B673" s="297">
        <v>43584</v>
      </c>
      <c r="C673" s="277">
        <v>337572</v>
      </c>
      <c r="D673" s="277">
        <v>6929</v>
      </c>
      <c r="E673" s="121" t="s">
        <v>24</v>
      </c>
      <c r="F673" s="277" t="s">
        <v>357</v>
      </c>
      <c r="G673" s="298">
        <v>43633</v>
      </c>
      <c r="H673" s="299"/>
      <c r="I673" s="277" t="s">
        <v>26</v>
      </c>
      <c r="J673" s="277">
        <v>299</v>
      </c>
      <c r="K673" s="285">
        <v>1.6</v>
      </c>
      <c r="L673" s="131">
        <f t="shared" si="211"/>
        <v>478.40000000000003</v>
      </c>
      <c r="M673" s="285">
        <v>1.45</v>
      </c>
      <c r="N673" s="133">
        <f t="shared" si="212"/>
        <v>433.55</v>
      </c>
      <c r="O673" s="134">
        <f t="shared" si="213"/>
        <v>0.15000000000000013</v>
      </c>
      <c r="P673" s="164">
        <f t="shared" si="214"/>
        <v>44.850000000000037</v>
      </c>
      <c r="Q673" s="299"/>
      <c r="R673" s="133" t="s">
        <v>27</v>
      </c>
      <c r="S673" s="277">
        <v>0</v>
      </c>
      <c r="T673" s="121">
        <f t="shared" si="222"/>
        <v>0</v>
      </c>
      <c r="U673" s="299"/>
      <c r="V673" s="312"/>
    </row>
    <row r="674" spans="1:22" s="7" customFormat="1" ht="33" customHeight="1">
      <c r="A674" s="143"/>
      <c r="B674" s="297">
        <v>43584</v>
      </c>
      <c r="C674" s="143">
        <v>337619</v>
      </c>
      <c r="D674" s="143">
        <v>6942</v>
      </c>
      <c r="E674" s="121" t="s">
        <v>24</v>
      </c>
      <c r="F674" s="143" t="s">
        <v>358</v>
      </c>
      <c r="G674" s="298">
        <v>43633</v>
      </c>
      <c r="H674" s="143"/>
      <c r="I674" s="277" t="s">
        <v>26</v>
      </c>
      <c r="J674" s="143">
        <v>1260</v>
      </c>
      <c r="K674" s="163">
        <v>1.4</v>
      </c>
      <c r="L674" s="131">
        <f t="shared" si="211"/>
        <v>1764</v>
      </c>
      <c r="M674" s="163">
        <v>1.23</v>
      </c>
      <c r="N674" s="133">
        <f t="shared" si="212"/>
        <v>1549.8</v>
      </c>
      <c r="O674" s="134">
        <f t="shared" si="213"/>
        <v>0.16999999999999993</v>
      </c>
      <c r="P674" s="164">
        <f t="shared" si="214"/>
        <v>214.1999999999999</v>
      </c>
      <c r="Q674" s="299"/>
      <c r="R674" s="133" t="s">
        <v>27</v>
      </c>
      <c r="S674" s="143">
        <f t="shared" ref="S674:S676" si="224">0.03+0.02</f>
        <v>0.05</v>
      </c>
      <c r="T674" s="121">
        <f t="shared" si="222"/>
        <v>63</v>
      </c>
      <c r="U674" s="143"/>
      <c r="V674" s="312"/>
    </row>
    <row r="675" spans="1:22" s="7" customFormat="1" ht="33" customHeight="1">
      <c r="A675" s="143"/>
      <c r="B675" s="297">
        <v>43584</v>
      </c>
      <c r="C675" s="143">
        <v>337628</v>
      </c>
      <c r="D675" s="143">
        <v>6942</v>
      </c>
      <c r="E675" s="121" t="s">
        <v>243</v>
      </c>
      <c r="F675" s="143" t="s">
        <v>358</v>
      </c>
      <c r="G675" s="298">
        <v>43633</v>
      </c>
      <c r="H675" s="143"/>
      <c r="I675" s="121" t="s">
        <v>26</v>
      </c>
      <c r="J675" s="143">
        <v>541</v>
      </c>
      <c r="K675" s="163">
        <v>1.4</v>
      </c>
      <c r="L675" s="131">
        <f t="shared" si="211"/>
        <v>757.4</v>
      </c>
      <c r="M675" s="163">
        <v>1.23</v>
      </c>
      <c r="N675" s="133">
        <f t="shared" si="212"/>
        <v>665.43</v>
      </c>
      <c r="O675" s="134">
        <f t="shared" si="213"/>
        <v>0.16999999999999993</v>
      </c>
      <c r="P675" s="164">
        <f t="shared" si="214"/>
        <v>91.969999999999956</v>
      </c>
      <c r="Q675" s="299"/>
      <c r="R675" s="133" t="s">
        <v>27</v>
      </c>
      <c r="S675" s="143">
        <f t="shared" si="224"/>
        <v>0.05</v>
      </c>
      <c r="T675" s="121">
        <f t="shared" si="222"/>
        <v>27.05</v>
      </c>
      <c r="U675" s="143"/>
      <c r="V675" s="312"/>
    </row>
    <row r="676" spans="1:22" s="7" customFormat="1" ht="33" customHeight="1">
      <c r="A676" s="143"/>
      <c r="B676" s="297">
        <v>43584</v>
      </c>
      <c r="C676" s="143">
        <v>337637</v>
      </c>
      <c r="D676" s="143">
        <v>6942</v>
      </c>
      <c r="E676" s="121" t="s">
        <v>243</v>
      </c>
      <c r="F676" s="143" t="s">
        <v>358</v>
      </c>
      <c r="G676" s="298">
        <v>43633</v>
      </c>
      <c r="H676" s="143"/>
      <c r="I676" s="121" t="s">
        <v>26</v>
      </c>
      <c r="J676" s="143">
        <v>408</v>
      </c>
      <c r="K676" s="163">
        <v>1.4</v>
      </c>
      <c r="L676" s="131">
        <f t="shared" si="211"/>
        <v>571.19999999999993</v>
      </c>
      <c r="M676" s="163">
        <v>1.23</v>
      </c>
      <c r="N676" s="133">
        <f t="shared" si="212"/>
        <v>501.84</v>
      </c>
      <c r="O676" s="134">
        <f t="shared" si="213"/>
        <v>0.16999999999999993</v>
      </c>
      <c r="P676" s="164">
        <f t="shared" si="214"/>
        <v>69.359999999999971</v>
      </c>
      <c r="Q676" s="299"/>
      <c r="R676" s="133" t="s">
        <v>27</v>
      </c>
      <c r="S676" s="143">
        <f t="shared" si="224"/>
        <v>0.05</v>
      </c>
      <c r="T676" s="121">
        <f t="shared" si="222"/>
        <v>20.400000000000002</v>
      </c>
      <c r="U676" s="143"/>
      <c r="V676" s="312"/>
    </row>
    <row r="677" spans="1:22" s="7" customFormat="1" ht="33" customHeight="1">
      <c r="A677" s="143"/>
      <c r="B677" s="297">
        <v>43584</v>
      </c>
      <c r="C677" s="143">
        <v>337646</v>
      </c>
      <c r="D677" s="143">
        <v>6932</v>
      </c>
      <c r="E677" s="121" t="s">
        <v>24</v>
      </c>
      <c r="F677" s="143" t="s">
        <v>359</v>
      </c>
      <c r="G677" s="298">
        <v>43633</v>
      </c>
      <c r="H677" s="143"/>
      <c r="I677" s="277" t="s">
        <v>26</v>
      </c>
      <c r="J677" s="143">
        <v>539</v>
      </c>
      <c r="K677" s="163">
        <v>1.47</v>
      </c>
      <c r="L677" s="131">
        <f t="shared" si="211"/>
        <v>792.33</v>
      </c>
      <c r="M677" s="163">
        <v>1.27</v>
      </c>
      <c r="N677" s="133">
        <f t="shared" si="212"/>
        <v>684.53</v>
      </c>
      <c r="O677" s="134">
        <f t="shared" si="213"/>
        <v>0.19999999999999996</v>
      </c>
      <c r="P677" s="164">
        <f t="shared" si="214"/>
        <v>107.79999999999998</v>
      </c>
      <c r="Q677" s="299"/>
      <c r="R677" s="133" t="s">
        <v>27</v>
      </c>
      <c r="S677" s="143">
        <f t="shared" ref="S677:S679" si="225">0.04+0.02</f>
        <v>0.06</v>
      </c>
      <c r="T677" s="121">
        <f t="shared" si="222"/>
        <v>32.339999999999996</v>
      </c>
      <c r="U677" s="143"/>
      <c r="V677" s="312"/>
    </row>
    <row r="678" spans="1:22" s="7" customFormat="1" ht="33" customHeight="1">
      <c r="A678" s="143"/>
      <c r="B678" s="297">
        <v>43584</v>
      </c>
      <c r="C678" s="143">
        <v>337655</v>
      </c>
      <c r="D678" s="143">
        <v>6932</v>
      </c>
      <c r="E678" s="121" t="s">
        <v>24</v>
      </c>
      <c r="F678" s="143" t="s">
        <v>359</v>
      </c>
      <c r="G678" s="298">
        <v>43633</v>
      </c>
      <c r="H678" s="143"/>
      <c r="I678" s="277" t="s">
        <v>26</v>
      </c>
      <c r="J678" s="143">
        <v>769</v>
      </c>
      <c r="K678" s="163">
        <v>1.47</v>
      </c>
      <c r="L678" s="131">
        <f t="shared" si="211"/>
        <v>1130.43</v>
      </c>
      <c r="M678" s="163">
        <v>1.27</v>
      </c>
      <c r="N678" s="133">
        <f t="shared" si="212"/>
        <v>976.63</v>
      </c>
      <c r="O678" s="134">
        <f t="shared" si="213"/>
        <v>0.19999999999999996</v>
      </c>
      <c r="P678" s="164">
        <f t="shared" si="214"/>
        <v>153.79999999999995</v>
      </c>
      <c r="Q678" s="299"/>
      <c r="R678" s="133" t="s">
        <v>27</v>
      </c>
      <c r="S678" s="143">
        <f t="shared" si="225"/>
        <v>0.06</v>
      </c>
      <c r="T678" s="121">
        <f t="shared" si="222"/>
        <v>46.14</v>
      </c>
      <c r="U678" s="143"/>
      <c r="V678" s="312"/>
    </row>
    <row r="679" spans="1:22" s="7" customFormat="1" ht="33" customHeight="1">
      <c r="A679" s="143"/>
      <c r="B679" s="297">
        <v>43584</v>
      </c>
      <c r="C679" s="143">
        <v>337664</v>
      </c>
      <c r="D679" s="143">
        <v>6932</v>
      </c>
      <c r="E679" s="121" t="s">
        <v>243</v>
      </c>
      <c r="F679" s="143" t="s">
        <v>359</v>
      </c>
      <c r="G679" s="298">
        <v>43633</v>
      </c>
      <c r="H679" s="143"/>
      <c r="I679" s="121" t="s">
        <v>26</v>
      </c>
      <c r="J679" s="143">
        <v>145</v>
      </c>
      <c r="K679" s="163">
        <v>1.47</v>
      </c>
      <c r="L679" s="131">
        <f t="shared" si="211"/>
        <v>213.15</v>
      </c>
      <c r="M679" s="163">
        <v>1.27</v>
      </c>
      <c r="N679" s="133">
        <f t="shared" si="212"/>
        <v>184.15</v>
      </c>
      <c r="O679" s="134">
        <f t="shared" si="213"/>
        <v>0.19999999999999996</v>
      </c>
      <c r="P679" s="164">
        <f t="shared" si="214"/>
        <v>28.999999999999993</v>
      </c>
      <c r="Q679" s="299"/>
      <c r="R679" s="133" t="s">
        <v>27</v>
      </c>
      <c r="S679" s="143">
        <f t="shared" si="225"/>
        <v>0.06</v>
      </c>
      <c r="T679" s="121">
        <f t="shared" si="222"/>
        <v>8.6999999999999993</v>
      </c>
      <c r="U679" s="143"/>
      <c r="V679" s="312"/>
    </row>
    <row r="680" spans="1:22" s="7" customFormat="1" ht="33" customHeight="1">
      <c r="A680" s="143"/>
      <c r="B680" s="297">
        <v>43584</v>
      </c>
      <c r="C680" s="143">
        <v>337527</v>
      </c>
      <c r="D680" s="143">
        <v>6928</v>
      </c>
      <c r="E680" s="121" t="s">
        <v>243</v>
      </c>
      <c r="F680" s="143" t="s">
        <v>360</v>
      </c>
      <c r="G680" s="298">
        <v>43633</v>
      </c>
      <c r="H680" s="143"/>
      <c r="I680" s="121" t="s">
        <v>26</v>
      </c>
      <c r="J680" s="143">
        <v>931</v>
      </c>
      <c r="K680" s="163">
        <v>1.6</v>
      </c>
      <c r="L680" s="131">
        <f t="shared" si="211"/>
        <v>1489.6000000000001</v>
      </c>
      <c r="M680" s="163">
        <v>1.45</v>
      </c>
      <c r="N680" s="133">
        <f t="shared" si="212"/>
        <v>1349.95</v>
      </c>
      <c r="O680" s="134">
        <f t="shared" si="213"/>
        <v>0.15000000000000013</v>
      </c>
      <c r="P680" s="164">
        <f t="shared" si="214"/>
        <v>139.65000000000012</v>
      </c>
      <c r="Q680" s="299"/>
      <c r="R680" s="133" t="s">
        <v>27</v>
      </c>
      <c r="S680" s="143">
        <v>0</v>
      </c>
      <c r="T680" s="121">
        <f t="shared" si="222"/>
        <v>0</v>
      </c>
      <c r="U680" s="143"/>
      <c r="V680" s="312"/>
    </row>
    <row r="681" spans="1:22" s="7" customFormat="1" ht="33" customHeight="1">
      <c r="A681" s="143"/>
      <c r="B681" s="297">
        <v>43584</v>
      </c>
      <c r="C681" s="143">
        <v>337536</v>
      </c>
      <c r="D681" s="143">
        <v>6928</v>
      </c>
      <c r="E681" s="121" t="s">
        <v>24</v>
      </c>
      <c r="F681" s="143" t="s">
        <v>360</v>
      </c>
      <c r="G681" s="298">
        <v>43633</v>
      </c>
      <c r="H681" s="143"/>
      <c r="I681" s="277" t="s">
        <v>26</v>
      </c>
      <c r="J681" s="143">
        <v>969</v>
      </c>
      <c r="K681" s="163">
        <v>1.6</v>
      </c>
      <c r="L681" s="131">
        <f t="shared" ref="L681:L707" si="226">+K681*J681</f>
        <v>1550.4</v>
      </c>
      <c r="M681" s="163">
        <v>1.45</v>
      </c>
      <c r="N681" s="133">
        <f t="shared" ref="N681:N707" si="227">+M681*J681</f>
        <v>1405.05</v>
      </c>
      <c r="O681" s="134">
        <f t="shared" ref="O681:O707" si="228">+K681-M681</f>
        <v>0.15000000000000013</v>
      </c>
      <c r="P681" s="164">
        <f t="shared" ref="P681:P707" si="229">+O681*J681</f>
        <v>145.35000000000014</v>
      </c>
      <c r="Q681" s="299"/>
      <c r="R681" s="133" t="s">
        <v>27</v>
      </c>
      <c r="S681" s="143">
        <v>0</v>
      </c>
      <c r="T681" s="121">
        <f t="shared" si="222"/>
        <v>0</v>
      </c>
      <c r="U681" s="143"/>
      <c r="V681" s="312"/>
    </row>
    <row r="682" spans="1:22" s="7" customFormat="1" ht="33" customHeight="1">
      <c r="A682" s="143"/>
      <c r="B682" s="297">
        <v>43584</v>
      </c>
      <c r="C682" s="143">
        <v>337545</v>
      </c>
      <c r="D682" s="143">
        <v>6928</v>
      </c>
      <c r="E682" s="121" t="s">
        <v>24</v>
      </c>
      <c r="F682" s="143" t="s">
        <v>360</v>
      </c>
      <c r="G682" s="298">
        <v>43633</v>
      </c>
      <c r="H682" s="143"/>
      <c r="I682" s="277" t="s">
        <v>26</v>
      </c>
      <c r="J682" s="143">
        <v>434</v>
      </c>
      <c r="K682" s="163">
        <v>1.6</v>
      </c>
      <c r="L682" s="131">
        <f t="shared" si="226"/>
        <v>694.40000000000009</v>
      </c>
      <c r="M682" s="163">
        <v>1.45</v>
      </c>
      <c r="N682" s="133">
        <f t="shared" si="227"/>
        <v>629.29999999999995</v>
      </c>
      <c r="O682" s="134">
        <f t="shared" si="228"/>
        <v>0.15000000000000013</v>
      </c>
      <c r="P682" s="164">
        <f t="shared" si="229"/>
        <v>65.100000000000051</v>
      </c>
      <c r="Q682" s="299"/>
      <c r="R682" s="133" t="s">
        <v>27</v>
      </c>
      <c r="S682" s="143">
        <v>0</v>
      </c>
      <c r="T682" s="121">
        <f t="shared" si="222"/>
        <v>0</v>
      </c>
      <c r="U682" s="143"/>
      <c r="V682" s="312"/>
    </row>
    <row r="683" spans="1:22" s="7" customFormat="1" ht="33" customHeight="1">
      <c r="A683" s="143"/>
      <c r="B683" s="297">
        <v>43584</v>
      </c>
      <c r="C683" s="143">
        <v>337408</v>
      </c>
      <c r="D683" s="143">
        <v>6938</v>
      </c>
      <c r="E683" s="121" t="s">
        <v>243</v>
      </c>
      <c r="F683" s="143" t="s">
        <v>361</v>
      </c>
      <c r="G683" s="298">
        <v>43633</v>
      </c>
      <c r="H683" s="143"/>
      <c r="I683" s="121" t="s">
        <v>26</v>
      </c>
      <c r="J683" s="143">
        <v>2009</v>
      </c>
      <c r="K683" s="163">
        <v>1.65</v>
      </c>
      <c r="L683" s="131">
        <f t="shared" si="226"/>
        <v>3314.85</v>
      </c>
      <c r="M683" s="163">
        <v>1.5</v>
      </c>
      <c r="N683" s="133">
        <f t="shared" si="227"/>
        <v>3013.5</v>
      </c>
      <c r="O683" s="134">
        <f t="shared" si="228"/>
        <v>0.14999999999999991</v>
      </c>
      <c r="P683" s="164">
        <f t="shared" si="229"/>
        <v>301.3499999999998</v>
      </c>
      <c r="Q683" s="299"/>
      <c r="R683" s="133" t="s">
        <v>27</v>
      </c>
      <c r="S683" s="143">
        <v>0</v>
      </c>
      <c r="T683" s="121">
        <f t="shared" si="222"/>
        <v>0</v>
      </c>
      <c r="U683" s="143"/>
      <c r="V683" s="312"/>
    </row>
    <row r="684" spans="1:22" s="7" customFormat="1" ht="33" customHeight="1">
      <c r="A684" s="143"/>
      <c r="B684" s="297">
        <v>43584</v>
      </c>
      <c r="C684" s="143">
        <v>337417</v>
      </c>
      <c r="D684" s="143">
        <v>6938</v>
      </c>
      <c r="E684" s="121" t="s">
        <v>243</v>
      </c>
      <c r="F684" s="143" t="s">
        <v>361</v>
      </c>
      <c r="G684" s="298">
        <v>43633</v>
      </c>
      <c r="H684" s="143"/>
      <c r="I684" s="121" t="s">
        <v>26</v>
      </c>
      <c r="J684" s="143">
        <v>2027</v>
      </c>
      <c r="K684" s="163">
        <v>1.65</v>
      </c>
      <c r="L684" s="131">
        <f t="shared" si="226"/>
        <v>3344.5499999999997</v>
      </c>
      <c r="M684" s="163">
        <v>1.5</v>
      </c>
      <c r="N684" s="133">
        <f t="shared" si="227"/>
        <v>3040.5</v>
      </c>
      <c r="O684" s="134">
        <f t="shared" si="228"/>
        <v>0.14999999999999991</v>
      </c>
      <c r="P684" s="164">
        <f t="shared" si="229"/>
        <v>304.04999999999984</v>
      </c>
      <c r="Q684" s="299"/>
      <c r="R684" s="133" t="s">
        <v>27</v>
      </c>
      <c r="S684" s="143">
        <v>0</v>
      </c>
      <c r="T684" s="121">
        <f t="shared" si="222"/>
        <v>0</v>
      </c>
      <c r="U684" s="143"/>
      <c r="V684" s="312"/>
    </row>
    <row r="685" spans="1:22" s="7" customFormat="1" ht="33" customHeight="1">
      <c r="A685" s="143"/>
      <c r="B685" s="297">
        <v>43584</v>
      </c>
      <c r="C685" s="143">
        <v>337426</v>
      </c>
      <c r="D685" s="143">
        <v>6938</v>
      </c>
      <c r="E685" s="121" t="s">
        <v>24</v>
      </c>
      <c r="F685" s="143" t="s">
        <v>361</v>
      </c>
      <c r="G685" s="298">
        <v>43633</v>
      </c>
      <c r="H685" s="143"/>
      <c r="I685" s="277" t="s">
        <v>26</v>
      </c>
      <c r="J685" s="143">
        <v>892</v>
      </c>
      <c r="K685" s="163">
        <v>1.65</v>
      </c>
      <c r="L685" s="131">
        <f t="shared" si="226"/>
        <v>1471.8</v>
      </c>
      <c r="M685" s="163">
        <v>1.5</v>
      </c>
      <c r="N685" s="133">
        <f t="shared" si="227"/>
        <v>1338</v>
      </c>
      <c r="O685" s="134">
        <f t="shared" si="228"/>
        <v>0.14999999999999991</v>
      </c>
      <c r="P685" s="164">
        <f t="shared" si="229"/>
        <v>133.79999999999993</v>
      </c>
      <c r="Q685" s="299"/>
      <c r="R685" s="133" t="s">
        <v>27</v>
      </c>
      <c r="S685" s="143">
        <v>0</v>
      </c>
      <c r="T685" s="121">
        <f t="shared" si="222"/>
        <v>0</v>
      </c>
      <c r="U685" s="143"/>
      <c r="V685" s="312"/>
    </row>
    <row r="686" spans="1:22" s="7" customFormat="1" ht="33" customHeight="1">
      <c r="A686" s="143"/>
      <c r="B686" s="297">
        <v>43584</v>
      </c>
      <c r="C686" s="143">
        <v>337700</v>
      </c>
      <c r="D686" s="143">
        <v>6934</v>
      </c>
      <c r="E686" s="121" t="s">
        <v>24</v>
      </c>
      <c r="F686" s="143" t="s">
        <v>362</v>
      </c>
      <c r="G686" s="298">
        <v>43633</v>
      </c>
      <c r="H686" s="143"/>
      <c r="I686" s="277" t="s">
        <v>26</v>
      </c>
      <c r="J686" s="143">
        <v>1029</v>
      </c>
      <c r="K686" s="163">
        <v>1.39</v>
      </c>
      <c r="L686" s="131">
        <f t="shared" si="226"/>
        <v>1430.31</v>
      </c>
      <c r="M686" s="163">
        <v>1.2</v>
      </c>
      <c r="N686" s="133">
        <f t="shared" si="227"/>
        <v>1234.8</v>
      </c>
      <c r="O686" s="134">
        <f t="shared" si="228"/>
        <v>0.18999999999999995</v>
      </c>
      <c r="P686" s="164">
        <f t="shared" si="229"/>
        <v>195.50999999999993</v>
      </c>
      <c r="Q686" s="299"/>
      <c r="R686" s="133" t="s">
        <v>27</v>
      </c>
      <c r="S686" s="143">
        <f t="shared" ref="S686:S688" si="230">0.03+0.02</f>
        <v>0.05</v>
      </c>
      <c r="T686" s="121">
        <f t="shared" si="222"/>
        <v>51.45</v>
      </c>
      <c r="U686" s="143"/>
      <c r="V686" s="312"/>
    </row>
    <row r="687" spans="1:22" s="7" customFormat="1" ht="33" customHeight="1">
      <c r="A687" s="143"/>
      <c r="B687" s="297">
        <v>43584</v>
      </c>
      <c r="C687" s="143">
        <v>337710</v>
      </c>
      <c r="D687" s="143">
        <v>6934</v>
      </c>
      <c r="E687" s="121" t="s">
        <v>243</v>
      </c>
      <c r="F687" s="143" t="s">
        <v>362</v>
      </c>
      <c r="G687" s="298">
        <v>43633</v>
      </c>
      <c r="H687" s="143"/>
      <c r="I687" s="121" t="s">
        <v>26</v>
      </c>
      <c r="J687" s="143">
        <v>1225</v>
      </c>
      <c r="K687" s="163">
        <v>1.39</v>
      </c>
      <c r="L687" s="131">
        <f t="shared" si="226"/>
        <v>1702.7499999999998</v>
      </c>
      <c r="M687" s="163">
        <v>1.2</v>
      </c>
      <c r="N687" s="133">
        <f t="shared" si="227"/>
        <v>1470</v>
      </c>
      <c r="O687" s="134">
        <f t="shared" si="228"/>
        <v>0.18999999999999995</v>
      </c>
      <c r="P687" s="164">
        <f t="shared" si="229"/>
        <v>232.74999999999994</v>
      </c>
      <c r="Q687" s="299"/>
      <c r="R687" s="133" t="s">
        <v>27</v>
      </c>
      <c r="S687" s="143">
        <f t="shared" si="230"/>
        <v>0.05</v>
      </c>
      <c r="T687" s="121">
        <f t="shared" si="222"/>
        <v>61.25</v>
      </c>
      <c r="U687" s="143"/>
      <c r="V687" s="312"/>
    </row>
    <row r="688" spans="1:22" s="7" customFormat="1" ht="33" customHeight="1">
      <c r="A688" s="143"/>
      <c r="B688" s="297">
        <v>43584</v>
      </c>
      <c r="C688" s="143">
        <v>337729</v>
      </c>
      <c r="D688" s="143">
        <v>6934</v>
      </c>
      <c r="E688" s="121" t="s">
        <v>243</v>
      </c>
      <c r="F688" s="143" t="s">
        <v>362</v>
      </c>
      <c r="G688" s="298">
        <v>43633</v>
      </c>
      <c r="H688" s="143"/>
      <c r="I688" s="121" t="s">
        <v>26</v>
      </c>
      <c r="J688" s="143">
        <v>530</v>
      </c>
      <c r="K688" s="163">
        <v>1.39</v>
      </c>
      <c r="L688" s="131">
        <f t="shared" si="226"/>
        <v>736.69999999999993</v>
      </c>
      <c r="M688" s="163">
        <v>1.2</v>
      </c>
      <c r="N688" s="133">
        <f t="shared" si="227"/>
        <v>636</v>
      </c>
      <c r="O688" s="134">
        <f t="shared" si="228"/>
        <v>0.18999999999999995</v>
      </c>
      <c r="P688" s="164">
        <f t="shared" si="229"/>
        <v>100.69999999999997</v>
      </c>
      <c r="Q688" s="299"/>
      <c r="R688" s="133" t="s">
        <v>27</v>
      </c>
      <c r="S688" s="143">
        <f t="shared" si="230"/>
        <v>0.05</v>
      </c>
      <c r="T688" s="121">
        <f t="shared" si="222"/>
        <v>26.5</v>
      </c>
      <c r="U688" s="143"/>
      <c r="V688" s="312"/>
    </row>
    <row r="689" spans="1:22" s="7" customFormat="1" ht="33" customHeight="1">
      <c r="A689" s="143"/>
      <c r="B689" s="297">
        <v>43584</v>
      </c>
      <c r="C689" s="143">
        <v>337738</v>
      </c>
      <c r="D689" s="143">
        <v>6935</v>
      </c>
      <c r="E689" s="121" t="s">
        <v>24</v>
      </c>
      <c r="F689" s="143" t="s">
        <v>363</v>
      </c>
      <c r="G689" s="298">
        <v>43633</v>
      </c>
      <c r="H689" s="143"/>
      <c r="I689" s="277" t="s">
        <v>26</v>
      </c>
      <c r="J689" s="143">
        <v>1836</v>
      </c>
      <c r="K689" s="163">
        <v>1.54</v>
      </c>
      <c r="L689" s="131">
        <f t="shared" si="226"/>
        <v>2827.44</v>
      </c>
      <c r="M689" s="163">
        <v>1.35</v>
      </c>
      <c r="N689" s="133">
        <f t="shared" si="227"/>
        <v>2478.6000000000004</v>
      </c>
      <c r="O689" s="134">
        <f t="shared" si="228"/>
        <v>0.18999999999999995</v>
      </c>
      <c r="P689" s="164">
        <f t="shared" si="229"/>
        <v>348.83999999999992</v>
      </c>
      <c r="Q689" s="299"/>
      <c r="R689" s="133" t="s">
        <v>27</v>
      </c>
      <c r="S689" s="143">
        <f t="shared" ref="S689:S694" si="231">0.04+0.02</f>
        <v>0.06</v>
      </c>
      <c r="T689" s="121">
        <f t="shared" si="222"/>
        <v>110.16</v>
      </c>
      <c r="U689" s="143"/>
      <c r="V689" s="312"/>
    </row>
    <row r="690" spans="1:22" s="7" customFormat="1" ht="33" customHeight="1">
      <c r="A690" s="143"/>
      <c r="B690" s="297">
        <v>43584</v>
      </c>
      <c r="C690" s="143">
        <v>337747</v>
      </c>
      <c r="D690" s="143">
        <v>6935</v>
      </c>
      <c r="E690" s="121" t="s">
        <v>24</v>
      </c>
      <c r="F690" s="143" t="s">
        <v>363</v>
      </c>
      <c r="G690" s="298">
        <v>43633</v>
      </c>
      <c r="H690" s="143"/>
      <c r="I690" s="277" t="s">
        <v>26</v>
      </c>
      <c r="J690" s="143">
        <v>766</v>
      </c>
      <c r="K690" s="163">
        <v>1.54</v>
      </c>
      <c r="L690" s="131">
        <f t="shared" si="226"/>
        <v>1179.6400000000001</v>
      </c>
      <c r="M690" s="163">
        <v>1.35</v>
      </c>
      <c r="N690" s="133">
        <f t="shared" si="227"/>
        <v>1034.1000000000001</v>
      </c>
      <c r="O690" s="134">
        <f t="shared" si="228"/>
        <v>0.18999999999999995</v>
      </c>
      <c r="P690" s="164">
        <f t="shared" si="229"/>
        <v>145.53999999999996</v>
      </c>
      <c r="Q690" s="299"/>
      <c r="R690" s="133" t="s">
        <v>27</v>
      </c>
      <c r="S690" s="143">
        <f t="shared" si="231"/>
        <v>0.06</v>
      </c>
      <c r="T690" s="121">
        <f t="shared" si="222"/>
        <v>45.96</v>
      </c>
      <c r="U690" s="143"/>
      <c r="V690" s="312"/>
    </row>
    <row r="691" spans="1:22" s="7" customFormat="1" ht="33" customHeight="1">
      <c r="A691" s="143"/>
      <c r="B691" s="297">
        <v>43584</v>
      </c>
      <c r="C691" s="143">
        <v>337756</v>
      </c>
      <c r="D691" s="143">
        <v>6935</v>
      </c>
      <c r="E691" s="121" t="s">
        <v>243</v>
      </c>
      <c r="F691" s="143" t="s">
        <v>363</v>
      </c>
      <c r="G691" s="298">
        <v>43633</v>
      </c>
      <c r="H691" s="143"/>
      <c r="I691" s="121" t="s">
        <v>26</v>
      </c>
      <c r="J691" s="143">
        <v>638</v>
      </c>
      <c r="K691" s="163">
        <v>1.54</v>
      </c>
      <c r="L691" s="131">
        <f t="shared" si="226"/>
        <v>982.52</v>
      </c>
      <c r="M691" s="163">
        <v>1.35</v>
      </c>
      <c r="N691" s="133">
        <f t="shared" si="227"/>
        <v>861.30000000000007</v>
      </c>
      <c r="O691" s="134">
        <f t="shared" si="228"/>
        <v>0.18999999999999995</v>
      </c>
      <c r="P691" s="164">
        <f t="shared" si="229"/>
        <v>121.21999999999997</v>
      </c>
      <c r="Q691" s="299"/>
      <c r="R691" s="133" t="s">
        <v>27</v>
      </c>
      <c r="S691" s="143">
        <f t="shared" si="231"/>
        <v>0.06</v>
      </c>
      <c r="T691" s="121">
        <f t="shared" si="222"/>
        <v>38.28</v>
      </c>
      <c r="U691" s="143"/>
      <c r="V691" s="312"/>
    </row>
    <row r="692" spans="1:22" s="7" customFormat="1" ht="33" customHeight="1">
      <c r="A692" s="143"/>
      <c r="B692" s="297">
        <v>43584</v>
      </c>
      <c r="C692" s="143">
        <v>337765</v>
      </c>
      <c r="D692" s="143">
        <v>6936</v>
      </c>
      <c r="E692" s="121" t="s">
        <v>243</v>
      </c>
      <c r="F692" s="143" t="s">
        <v>364</v>
      </c>
      <c r="G692" s="298">
        <v>43633</v>
      </c>
      <c r="H692" s="143"/>
      <c r="I692" s="121" t="s">
        <v>26</v>
      </c>
      <c r="J692" s="143">
        <v>392</v>
      </c>
      <c r="K692" s="163">
        <v>1.55</v>
      </c>
      <c r="L692" s="131">
        <f t="shared" si="226"/>
        <v>607.6</v>
      </c>
      <c r="M692" s="163">
        <v>1.36</v>
      </c>
      <c r="N692" s="133">
        <f t="shared" si="227"/>
        <v>533.12</v>
      </c>
      <c r="O692" s="134">
        <f t="shared" si="228"/>
        <v>0.18999999999999995</v>
      </c>
      <c r="P692" s="164">
        <f t="shared" si="229"/>
        <v>74.479999999999976</v>
      </c>
      <c r="Q692" s="299"/>
      <c r="R692" s="133" t="s">
        <v>27</v>
      </c>
      <c r="S692" s="143">
        <f t="shared" si="231"/>
        <v>0.06</v>
      </c>
      <c r="T692" s="121">
        <f t="shared" si="222"/>
        <v>23.52</v>
      </c>
      <c r="U692" s="143"/>
      <c r="V692" s="312"/>
    </row>
    <row r="693" spans="1:22" s="7" customFormat="1" ht="33" customHeight="1">
      <c r="A693" s="143"/>
      <c r="B693" s="297">
        <v>43584</v>
      </c>
      <c r="C693" s="143">
        <v>337774</v>
      </c>
      <c r="D693" s="143">
        <v>6936</v>
      </c>
      <c r="E693" s="121" t="s">
        <v>24</v>
      </c>
      <c r="F693" s="143" t="s">
        <v>364</v>
      </c>
      <c r="G693" s="298">
        <v>43633</v>
      </c>
      <c r="H693" s="143"/>
      <c r="I693" s="277" t="s">
        <v>26</v>
      </c>
      <c r="J693" s="143">
        <v>644</v>
      </c>
      <c r="K693" s="163">
        <v>1.55</v>
      </c>
      <c r="L693" s="131">
        <f t="shared" si="226"/>
        <v>998.2</v>
      </c>
      <c r="M693" s="163">
        <v>1.36</v>
      </c>
      <c r="N693" s="133">
        <f t="shared" si="227"/>
        <v>875.84</v>
      </c>
      <c r="O693" s="134">
        <f t="shared" si="228"/>
        <v>0.18999999999999995</v>
      </c>
      <c r="P693" s="164">
        <f t="shared" si="229"/>
        <v>122.35999999999997</v>
      </c>
      <c r="Q693" s="299"/>
      <c r="R693" s="133" t="s">
        <v>27</v>
      </c>
      <c r="S693" s="143">
        <f t="shared" si="231"/>
        <v>0.06</v>
      </c>
      <c r="T693" s="121">
        <f t="shared" si="222"/>
        <v>38.64</v>
      </c>
      <c r="U693" s="143"/>
      <c r="V693" s="312"/>
    </row>
    <row r="694" spans="1:22" s="7" customFormat="1" ht="33" customHeight="1">
      <c r="A694" s="143"/>
      <c r="B694" s="297">
        <v>43584</v>
      </c>
      <c r="C694" s="143">
        <v>337783</v>
      </c>
      <c r="D694" s="143">
        <v>6936</v>
      </c>
      <c r="E694" s="121" t="s">
        <v>24</v>
      </c>
      <c r="F694" s="143" t="s">
        <v>364</v>
      </c>
      <c r="G694" s="298">
        <v>43633</v>
      </c>
      <c r="H694" s="143"/>
      <c r="I694" s="277" t="s">
        <v>26</v>
      </c>
      <c r="J694" s="143">
        <v>92</v>
      </c>
      <c r="K694" s="163">
        <v>1.55</v>
      </c>
      <c r="L694" s="131">
        <f t="shared" si="226"/>
        <v>142.6</v>
      </c>
      <c r="M694" s="163">
        <v>1.36</v>
      </c>
      <c r="N694" s="133">
        <f t="shared" si="227"/>
        <v>125.12</v>
      </c>
      <c r="O694" s="134">
        <f t="shared" si="228"/>
        <v>0.18999999999999995</v>
      </c>
      <c r="P694" s="164">
        <f t="shared" si="229"/>
        <v>17.479999999999997</v>
      </c>
      <c r="Q694" s="299"/>
      <c r="R694" s="133" t="s">
        <v>27</v>
      </c>
      <c r="S694" s="143">
        <f t="shared" si="231"/>
        <v>0.06</v>
      </c>
      <c r="T694" s="121">
        <f t="shared" si="222"/>
        <v>5.52</v>
      </c>
      <c r="U694" s="143"/>
      <c r="V694" s="312"/>
    </row>
    <row r="695" spans="1:22" s="7" customFormat="1" ht="33" customHeight="1">
      <c r="A695" s="143"/>
      <c r="B695" s="297">
        <v>43584</v>
      </c>
      <c r="C695" s="143">
        <v>337490</v>
      </c>
      <c r="D695" s="143">
        <v>6940</v>
      </c>
      <c r="E695" s="121" t="s">
        <v>243</v>
      </c>
      <c r="F695" s="143" t="s">
        <v>365</v>
      </c>
      <c r="G695" s="298">
        <v>43633</v>
      </c>
      <c r="H695" s="143"/>
      <c r="I695" s="121" t="s">
        <v>26</v>
      </c>
      <c r="J695" s="143">
        <v>1029</v>
      </c>
      <c r="K695" s="163">
        <v>1.6</v>
      </c>
      <c r="L695" s="131">
        <f t="shared" si="226"/>
        <v>1646.4</v>
      </c>
      <c r="M695" s="163">
        <v>1.45</v>
      </c>
      <c r="N695" s="133">
        <f t="shared" si="227"/>
        <v>1492.05</v>
      </c>
      <c r="O695" s="134">
        <f t="shared" si="228"/>
        <v>0.15000000000000013</v>
      </c>
      <c r="P695" s="164">
        <f t="shared" si="229"/>
        <v>154.35000000000014</v>
      </c>
      <c r="Q695" s="299"/>
      <c r="R695" s="133" t="s">
        <v>27</v>
      </c>
      <c r="S695" s="143">
        <v>0</v>
      </c>
      <c r="T695" s="121">
        <f t="shared" si="222"/>
        <v>0</v>
      </c>
      <c r="U695" s="143"/>
      <c r="V695" s="312"/>
    </row>
    <row r="696" spans="1:22" s="7" customFormat="1" ht="33" customHeight="1">
      <c r="A696" s="143"/>
      <c r="B696" s="297">
        <v>43584</v>
      </c>
      <c r="C696" s="143">
        <v>337509</v>
      </c>
      <c r="D696" s="143">
        <v>6940</v>
      </c>
      <c r="E696" s="121" t="s">
        <v>243</v>
      </c>
      <c r="F696" s="143" t="s">
        <v>365</v>
      </c>
      <c r="G696" s="298">
        <v>43633</v>
      </c>
      <c r="H696" s="143"/>
      <c r="I696" s="121" t="s">
        <v>26</v>
      </c>
      <c r="J696" s="143">
        <v>1067</v>
      </c>
      <c r="K696" s="163">
        <v>1.6</v>
      </c>
      <c r="L696" s="131">
        <f t="shared" si="226"/>
        <v>1707.2</v>
      </c>
      <c r="M696" s="163">
        <v>1.45</v>
      </c>
      <c r="N696" s="133">
        <f t="shared" si="227"/>
        <v>1547.1499999999999</v>
      </c>
      <c r="O696" s="134">
        <f t="shared" si="228"/>
        <v>0.15000000000000013</v>
      </c>
      <c r="P696" s="164">
        <f t="shared" si="229"/>
        <v>160.05000000000015</v>
      </c>
      <c r="Q696" s="299"/>
      <c r="R696" s="133" t="s">
        <v>27</v>
      </c>
      <c r="S696" s="143">
        <v>0</v>
      </c>
      <c r="T696" s="121">
        <f t="shared" si="222"/>
        <v>0</v>
      </c>
      <c r="U696" s="143"/>
      <c r="V696" s="312"/>
    </row>
    <row r="697" spans="1:22" s="7" customFormat="1" ht="33" customHeight="1">
      <c r="A697" s="143"/>
      <c r="B697" s="297">
        <v>43584</v>
      </c>
      <c r="C697" s="143">
        <v>337518</v>
      </c>
      <c r="D697" s="143">
        <v>6940</v>
      </c>
      <c r="E697" s="121" t="s">
        <v>24</v>
      </c>
      <c r="F697" s="143" t="s">
        <v>365</v>
      </c>
      <c r="G697" s="298">
        <v>43633</v>
      </c>
      <c r="H697" s="143"/>
      <c r="I697" s="277" t="s">
        <v>26</v>
      </c>
      <c r="J697" s="143">
        <v>479</v>
      </c>
      <c r="K697" s="163">
        <v>1.6</v>
      </c>
      <c r="L697" s="131">
        <f t="shared" si="226"/>
        <v>766.40000000000009</v>
      </c>
      <c r="M697" s="163">
        <v>1.45</v>
      </c>
      <c r="N697" s="133">
        <f t="shared" si="227"/>
        <v>694.55</v>
      </c>
      <c r="O697" s="134">
        <f t="shared" si="228"/>
        <v>0.15000000000000013</v>
      </c>
      <c r="P697" s="164">
        <f t="shared" si="229"/>
        <v>71.850000000000065</v>
      </c>
      <c r="Q697" s="299"/>
      <c r="R697" s="133" t="s">
        <v>27</v>
      </c>
      <c r="S697" s="143">
        <v>0</v>
      </c>
      <c r="T697" s="121">
        <f t="shared" si="222"/>
        <v>0</v>
      </c>
      <c r="U697" s="143"/>
      <c r="V697" s="312"/>
    </row>
    <row r="698" spans="1:22" s="7" customFormat="1" ht="33" customHeight="1">
      <c r="A698" s="143"/>
      <c r="B698" s="297">
        <v>43584</v>
      </c>
      <c r="C698" s="143">
        <v>337673</v>
      </c>
      <c r="D698" s="143">
        <v>6933</v>
      </c>
      <c r="E698" s="121" t="s">
        <v>24</v>
      </c>
      <c r="F698" s="143" t="s">
        <v>366</v>
      </c>
      <c r="G698" s="298">
        <v>43633</v>
      </c>
      <c r="H698" s="143"/>
      <c r="I698" s="277" t="s">
        <v>26</v>
      </c>
      <c r="J698" s="143">
        <v>360</v>
      </c>
      <c r="K698" s="163">
        <v>1.3</v>
      </c>
      <c r="L698" s="131">
        <f t="shared" si="226"/>
        <v>468</v>
      </c>
      <c r="M698" s="163">
        <v>1.0900000000000001</v>
      </c>
      <c r="N698" s="133">
        <f t="shared" si="227"/>
        <v>392.40000000000003</v>
      </c>
      <c r="O698" s="134">
        <f t="shared" si="228"/>
        <v>0.20999999999999996</v>
      </c>
      <c r="P698" s="164">
        <f t="shared" si="229"/>
        <v>75.599999999999994</v>
      </c>
      <c r="Q698" s="299"/>
      <c r="R698" s="133" t="s">
        <v>27</v>
      </c>
      <c r="S698" s="143">
        <f t="shared" ref="S698:S700" si="232">0.03+0.02</f>
        <v>0.05</v>
      </c>
      <c r="T698" s="121">
        <f t="shared" si="222"/>
        <v>18</v>
      </c>
      <c r="U698" s="143"/>
      <c r="V698" s="312"/>
    </row>
    <row r="699" spans="1:22" s="7" customFormat="1" ht="33" customHeight="1">
      <c r="A699" s="143"/>
      <c r="B699" s="297">
        <v>43584</v>
      </c>
      <c r="C699" s="143">
        <v>337682</v>
      </c>
      <c r="D699" s="143">
        <v>6933</v>
      </c>
      <c r="E699" s="121" t="s">
        <v>243</v>
      </c>
      <c r="F699" s="143" t="s">
        <v>366</v>
      </c>
      <c r="G699" s="298">
        <v>43633</v>
      </c>
      <c r="H699" s="143"/>
      <c r="I699" s="121" t="s">
        <v>26</v>
      </c>
      <c r="J699" s="143">
        <v>216</v>
      </c>
      <c r="K699" s="163">
        <v>1.3</v>
      </c>
      <c r="L699" s="131">
        <f t="shared" si="226"/>
        <v>280.8</v>
      </c>
      <c r="M699" s="163">
        <v>1.0900000000000001</v>
      </c>
      <c r="N699" s="133">
        <f t="shared" si="227"/>
        <v>235.44000000000003</v>
      </c>
      <c r="O699" s="134">
        <f t="shared" si="228"/>
        <v>0.20999999999999996</v>
      </c>
      <c r="P699" s="164">
        <f t="shared" si="229"/>
        <v>45.359999999999992</v>
      </c>
      <c r="Q699" s="299"/>
      <c r="R699" s="133" t="s">
        <v>27</v>
      </c>
      <c r="S699" s="143">
        <f t="shared" si="232"/>
        <v>0.05</v>
      </c>
      <c r="T699" s="121">
        <f t="shared" si="222"/>
        <v>10.8</v>
      </c>
      <c r="U699" s="143"/>
      <c r="V699" s="312"/>
    </row>
    <row r="700" spans="1:22" s="7" customFormat="1" ht="33" customHeight="1">
      <c r="A700" s="143"/>
      <c r="B700" s="297">
        <v>43584</v>
      </c>
      <c r="C700" s="143">
        <v>337691</v>
      </c>
      <c r="D700" s="143">
        <v>6933</v>
      </c>
      <c r="E700" s="121" t="s">
        <v>243</v>
      </c>
      <c r="F700" s="143" t="s">
        <v>366</v>
      </c>
      <c r="G700" s="298">
        <v>43633</v>
      </c>
      <c r="H700" s="143"/>
      <c r="I700" s="121" t="s">
        <v>26</v>
      </c>
      <c r="J700" s="143">
        <v>44</v>
      </c>
      <c r="K700" s="163">
        <v>1.3</v>
      </c>
      <c r="L700" s="131">
        <f t="shared" si="226"/>
        <v>57.2</v>
      </c>
      <c r="M700" s="163">
        <v>1.0900000000000001</v>
      </c>
      <c r="N700" s="133">
        <f t="shared" si="227"/>
        <v>47.96</v>
      </c>
      <c r="O700" s="134">
        <f t="shared" si="228"/>
        <v>0.20999999999999996</v>
      </c>
      <c r="P700" s="164">
        <f t="shared" si="229"/>
        <v>9.2399999999999984</v>
      </c>
      <c r="Q700" s="299"/>
      <c r="R700" s="133" t="s">
        <v>27</v>
      </c>
      <c r="S700" s="143">
        <f t="shared" si="232"/>
        <v>0.05</v>
      </c>
      <c r="T700" s="121">
        <f t="shared" si="222"/>
        <v>2.2000000000000002</v>
      </c>
      <c r="U700" s="143"/>
      <c r="V700" s="312"/>
    </row>
    <row r="701" spans="1:22" s="7" customFormat="1" ht="33" customHeight="1">
      <c r="A701" s="143"/>
      <c r="B701" s="297">
        <v>43574</v>
      </c>
      <c r="C701" s="143">
        <v>337435</v>
      </c>
      <c r="D701" s="143">
        <v>6939</v>
      </c>
      <c r="E701" s="121" t="s">
        <v>24</v>
      </c>
      <c r="F701" s="143" t="s">
        <v>367</v>
      </c>
      <c r="G701" s="298">
        <v>43633</v>
      </c>
      <c r="H701" s="143"/>
      <c r="I701" s="277" t="s">
        <v>26</v>
      </c>
      <c r="J701" s="143">
        <v>1813</v>
      </c>
      <c r="K701" s="163">
        <v>1.5</v>
      </c>
      <c r="L701" s="131">
        <f t="shared" si="226"/>
        <v>2719.5</v>
      </c>
      <c r="M701" s="163">
        <v>1.35</v>
      </c>
      <c r="N701" s="133">
        <f t="shared" si="227"/>
        <v>2447.5500000000002</v>
      </c>
      <c r="O701" s="134">
        <f t="shared" si="228"/>
        <v>0.14999999999999991</v>
      </c>
      <c r="P701" s="164">
        <f t="shared" si="229"/>
        <v>271.94999999999982</v>
      </c>
      <c r="Q701" s="299"/>
      <c r="R701" s="133" t="s">
        <v>27</v>
      </c>
      <c r="S701" s="143">
        <v>0</v>
      </c>
      <c r="T701" s="121">
        <f t="shared" si="222"/>
        <v>0</v>
      </c>
      <c r="U701" s="143"/>
      <c r="V701" s="312"/>
    </row>
    <row r="702" spans="1:22" s="7" customFormat="1" ht="33" customHeight="1">
      <c r="A702" s="143"/>
      <c r="B702" s="297">
        <v>43574</v>
      </c>
      <c r="C702" s="143">
        <v>337444</v>
      </c>
      <c r="D702" s="143">
        <v>6939</v>
      </c>
      <c r="E702" s="121" t="s">
        <v>24</v>
      </c>
      <c r="F702" s="143" t="s">
        <v>367</v>
      </c>
      <c r="G702" s="298">
        <v>43633</v>
      </c>
      <c r="H702" s="143"/>
      <c r="I702" s="277" t="s">
        <v>26</v>
      </c>
      <c r="J702" s="143">
        <v>1785</v>
      </c>
      <c r="K702" s="163">
        <v>1.5</v>
      </c>
      <c r="L702" s="131">
        <f t="shared" si="226"/>
        <v>2677.5</v>
      </c>
      <c r="M702" s="163">
        <v>1.35</v>
      </c>
      <c r="N702" s="133">
        <f t="shared" si="227"/>
        <v>2409.75</v>
      </c>
      <c r="O702" s="134">
        <f t="shared" si="228"/>
        <v>0.14999999999999991</v>
      </c>
      <c r="P702" s="164">
        <f t="shared" si="229"/>
        <v>267.74999999999983</v>
      </c>
      <c r="Q702" s="299"/>
      <c r="R702" s="133" t="s">
        <v>27</v>
      </c>
      <c r="S702" s="143">
        <v>0</v>
      </c>
      <c r="T702" s="121">
        <f t="shared" si="222"/>
        <v>0</v>
      </c>
      <c r="U702" s="143"/>
      <c r="V702" s="312"/>
    </row>
    <row r="703" spans="1:22" s="7" customFormat="1" ht="33" customHeight="1">
      <c r="A703" s="143"/>
      <c r="B703" s="297">
        <v>43574</v>
      </c>
      <c r="C703" s="143">
        <v>337453</v>
      </c>
      <c r="D703" s="143">
        <v>6939</v>
      </c>
      <c r="E703" s="121" t="s">
        <v>243</v>
      </c>
      <c r="F703" s="143" t="s">
        <v>367</v>
      </c>
      <c r="G703" s="298">
        <v>43633</v>
      </c>
      <c r="H703" s="143"/>
      <c r="I703" s="121" t="s">
        <v>26</v>
      </c>
      <c r="J703" s="143">
        <v>796</v>
      </c>
      <c r="K703" s="163">
        <v>1.5</v>
      </c>
      <c r="L703" s="131">
        <f t="shared" si="226"/>
        <v>1194</v>
      </c>
      <c r="M703" s="163">
        <v>1.35</v>
      </c>
      <c r="N703" s="133">
        <f t="shared" si="227"/>
        <v>1074.6000000000001</v>
      </c>
      <c r="O703" s="134">
        <f t="shared" si="228"/>
        <v>0.14999999999999991</v>
      </c>
      <c r="P703" s="164">
        <f t="shared" si="229"/>
        <v>119.39999999999993</v>
      </c>
      <c r="Q703" s="299"/>
      <c r="R703" s="133" t="s">
        <v>27</v>
      </c>
      <c r="S703" s="143">
        <v>0</v>
      </c>
      <c r="T703" s="121">
        <f t="shared" si="222"/>
        <v>0</v>
      </c>
      <c r="U703" s="143"/>
      <c r="V703" s="312"/>
    </row>
    <row r="704" spans="1:22" s="7" customFormat="1" ht="33" hidden="1" customHeight="1">
      <c r="A704" s="300"/>
      <c r="B704" s="301">
        <v>43607</v>
      </c>
      <c r="C704" s="300">
        <v>363120</v>
      </c>
      <c r="D704" s="300">
        <v>7101</v>
      </c>
      <c r="E704" s="302" t="s">
        <v>24</v>
      </c>
      <c r="F704" s="300" t="s">
        <v>368</v>
      </c>
      <c r="G704" s="303">
        <v>43654</v>
      </c>
      <c r="H704" s="300"/>
      <c r="I704" s="304" t="s">
        <v>26</v>
      </c>
      <c r="J704" s="300">
        <v>1349</v>
      </c>
      <c r="K704" s="305">
        <v>1.9</v>
      </c>
      <c r="L704" s="306">
        <f t="shared" si="226"/>
        <v>2563.1</v>
      </c>
      <c r="M704" s="305">
        <v>1.55</v>
      </c>
      <c r="N704" s="307">
        <f t="shared" si="227"/>
        <v>2090.9500000000003</v>
      </c>
      <c r="O704" s="308">
        <f t="shared" si="228"/>
        <v>0.34999999999999987</v>
      </c>
      <c r="P704" s="309">
        <f t="shared" si="229"/>
        <v>472.14999999999981</v>
      </c>
      <c r="Q704" s="313"/>
      <c r="R704" s="307" t="s">
        <v>27</v>
      </c>
      <c r="S704" s="300">
        <v>0.1</v>
      </c>
      <c r="T704" s="302">
        <f t="shared" si="222"/>
        <v>134.9</v>
      </c>
      <c r="U704" s="300"/>
      <c r="V704" s="312"/>
    </row>
    <row r="705" spans="1:22" s="7" customFormat="1" ht="33" hidden="1" customHeight="1">
      <c r="A705" s="314"/>
      <c r="B705" s="301">
        <v>43607</v>
      </c>
      <c r="C705" s="314">
        <v>363139</v>
      </c>
      <c r="D705" s="314">
        <v>7101</v>
      </c>
      <c r="E705" s="302" t="s">
        <v>243</v>
      </c>
      <c r="F705" s="314" t="s">
        <v>368</v>
      </c>
      <c r="G705" s="315">
        <v>43654</v>
      </c>
      <c r="H705" s="314"/>
      <c r="I705" s="302" t="s">
        <v>26</v>
      </c>
      <c r="J705" s="314">
        <v>348</v>
      </c>
      <c r="K705" s="325">
        <v>1.9</v>
      </c>
      <c r="L705" s="306">
        <f t="shared" si="226"/>
        <v>661.19999999999993</v>
      </c>
      <c r="M705" s="325">
        <v>1.55</v>
      </c>
      <c r="N705" s="307">
        <f t="shared" si="227"/>
        <v>539.4</v>
      </c>
      <c r="O705" s="308">
        <f t="shared" si="228"/>
        <v>0.34999999999999987</v>
      </c>
      <c r="P705" s="309">
        <f t="shared" si="229"/>
        <v>121.79999999999995</v>
      </c>
      <c r="Q705" s="353"/>
      <c r="R705" s="307" t="s">
        <v>27</v>
      </c>
      <c r="S705" s="314">
        <v>0.1</v>
      </c>
      <c r="T705" s="302">
        <f t="shared" si="222"/>
        <v>34.800000000000004</v>
      </c>
      <c r="U705" s="314"/>
      <c r="V705" s="312"/>
    </row>
    <row r="706" spans="1:22" s="7" customFormat="1" ht="33" hidden="1" customHeight="1">
      <c r="A706" s="314"/>
      <c r="B706" s="301">
        <v>43607</v>
      </c>
      <c r="C706" s="314">
        <v>363148</v>
      </c>
      <c r="D706" s="314">
        <v>7102</v>
      </c>
      <c r="E706" s="302" t="s">
        <v>24</v>
      </c>
      <c r="F706" s="314" t="s">
        <v>369</v>
      </c>
      <c r="G706" s="315">
        <v>43654</v>
      </c>
      <c r="H706" s="314"/>
      <c r="I706" s="304" t="s">
        <v>26</v>
      </c>
      <c r="J706" s="314">
        <v>1092</v>
      </c>
      <c r="K706" s="325">
        <v>1.9</v>
      </c>
      <c r="L706" s="306">
        <f t="shared" si="226"/>
        <v>2074.7999999999997</v>
      </c>
      <c r="M706" s="325">
        <v>1.55</v>
      </c>
      <c r="N706" s="307">
        <f t="shared" si="227"/>
        <v>1692.6000000000001</v>
      </c>
      <c r="O706" s="308">
        <f t="shared" si="228"/>
        <v>0.34999999999999987</v>
      </c>
      <c r="P706" s="309">
        <f t="shared" si="229"/>
        <v>382.19999999999987</v>
      </c>
      <c r="Q706" s="353"/>
      <c r="R706" s="307" t="s">
        <v>27</v>
      </c>
      <c r="S706" s="314">
        <v>0.1</v>
      </c>
      <c r="T706" s="302">
        <f t="shared" si="222"/>
        <v>109.2</v>
      </c>
      <c r="U706" s="314"/>
      <c r="V706" s="312"/>
    </row>
    <row r="707" spans="1:22" s="7" customFormat="1" ht="33" hidden="1" customHeight="1">
      <c r="A707" s="314"/>
      <c r="B707" s="301">
        <v>43607</v>
      </c>
      <c r="C707" s="314">
        <v>363157</v>
      </c>
      <c r="D707" s="314">
        <v>7102</v>
      </c>
      <c r="E707" s="302" t="s">
        <v>243</v>
      </c>
      <c r="F707" s="314" t="s">
        <v>369</v>
      </c>
      <c r="G707" s="315">
        <v>43654</v>
      </c>
      <c r="H707" s="314"/>
      <c r="I707" s="302" t="s">
        <v>26</v>
      </c>
      <c r="J707" s="314">
        <v>281</v>
      </c>
      <c r="K707" s="325">
        <v>1.9</v>
      </c>
      <c r="L707" s="306">
        <f t="shared" si="226"/>
        <v>533.9</v>
      </c>
      <c r="M707" s="325">
        <v>1.55</v>
      </c>
      <c r="N707" s="307">
        <f t="shared" si="227"/>
        <v>435.55</v>
      </c>
      <c r="O707" s="308">
        <f t="shared" si="228"/>
        <v>0.34999999999999987</v>
      </c>
      <c r="P707" s="309">
        <f t="shared" si="229"/>
        <v>98.349999999999966</v>
      </c>
      <c r="Q707" s="353"/>
      <c r="R707" s="307" t="s">
        <v>27</v>
      </c>
      <c r="S707" s="314">
        <v>0.1</v>
      </c>
      <c r="T707" s="302">
        <f t="shared" si="222"/>
        <v>28.1</v>
      </c>
      <c r="U707" s="314"/>
      <c r="V707" s="312"/>
    </row>
    <row r="708" spans="1:22" s="7" customFormat="1" ht="33" customHeight="1">
      <c r="A708" s="143"/>
      <c r="B708" s="297"/>
      <c r="C708" s="143"/>
      <c r="D708" s="143"/>
      <c r="E708" s="121"/>
      <c r="F708" s="143"/>
      <c r="G708" s="298"/>
      <c r="H708" s="143"/>
      <c r="I708" s="121"/>
      <c r="J708" s="143"/>
      <c r="K708" s="163"/>
      <c r="L708" s="131"/>
      <c r="M708" s="163"/>
      <c r="N708" s="133"/>
      <c r="O708" s="134"/>
      <c r="P708" s="164"/>
      <c r="Q708" s="299"/>
      <c r="R708" s="133"/>
      <c r="S708" s="143"/>
      <c r="T708" s="121"/>
      <c r="U708" s="143"/>
      <c r="V708" s="312"/>
    </row>
    <row r="709" spans="1:22" s="7" customFormat="1" ht="33" customHeight="1">
      <c r="A709" s="143"/>
      <c r="B709" s="297"/>
      <c r="C709" s="143"/>
      <c r="D709" s="143"/>
      <c r="E709" s="121"/>
      <c r="F709" s="143"/>
      <c r="G709" s="298"/>
      <c r="H709" s="143"/>
      <c r="I709" s="121"/>
      <c r="J709" s="143"/>
      <c r="K709" s="163"/>
      <c r="L709" s="131"/>
      <c r="M709" s="163"/>
      <c r="N709" s="133"/>
      <c r="O709" s="134"/>
      <c r="P709" s="164"/>
      <c r="Q709" s="299"/>
      <c r="R709" s="133"/>
      <c r="S709" s="143"/>
      <c r="T709" s="121"/>
      <c r="U709" s="143"/>
      <c r="V709" s="312"/>
    </row>
    <row r="710" spans="1:22" s="7" customFormat="1" ht="33" customHeight="1">
      <c r="A710" s="143"/>
      <c r="B710" s="297"/>
      <c r="C710" s="143"/>
      <c r="D710" s="143"/>
      <c r="E710" s="121"/>
      <c r="F710" s="143"/>
      <c r="G710" s="298"/>
      <c r="H710" s="143"/>
      <c r="I710" s="121"/>
      <c r="J710" s="143"/>
      <c r="K710" s="163"/>
      <c r="L710" s="131"/>
      <c r="M710" s="163"/>
      <c r="N710" s="133"/>
      <c r="O710" s="134"/>
      <c r="P710" s="164"/>
      <c r="Q710" s="299"/>
      <c r="R710" s="133"/>
      <c r="S710" s="143"/>
      <c r="T710" s="121"/>
      <c r="U710" s="143"/>
      <c r="V710" s="312"/>
    </row>
    <row r="711" spans="1:22" s="7" customFormat="1" ht="15">
      <c r="A711" s="316"/>
      <c r="B711" s="317"/>
      <c r="C711" s="318"/>
      <c r="D711" s="319"/>
      <c r="E711" s="320"/>
      <c r="F711" s="318"/>
      <c r="G711" s="321"/>
      <c r="H711" s="316"/>
      <c r="I711" s="320"/>
      <c r="J711" s="319"/>
      <c r="K711" s="326"/>
      <c r="L711" s="326"/>
      <c r="M711" s="326"/>
      <c r="N711" s="327"/>
      <c r="O711" s="328"/>
      <c r="P711" s="329"/>
      <c r="Q711" s="168"/>
      <c r="R711" s="327"/>
      <c r="S711" s="327"/>
      <c r="T711" s="320"/>
      <c r="U711" s="354"/>
      <c r="V711" s="312"/>
    </row>
    <row r="712" spans="1:22" s="7" customFormat="1">
      <c r="A712" s="316"/>
      <c r="B712" s="322"/>
      <c r="C712" s="318"/>
      <c r="D712" s="318"/>
      <c r="E712" s="318"/>
      <c r="F712" s="296"/>
      <c r="G712" s="316"/>
      <c r="H712" s="316"/>
      <c r="I712" s="316"/>
      <c r="J712" s="330"/>
      <c r="K712" s="316"/>
      <c r="L712" s="168"/>
      <c r="M712" s="316"/>
      <c r="N712" s="331"/>
      <c r="O712" s="316"/>
      <c r="P712" s="168"/>
      <c r="Q712" s="168"/>
      <c r="R712" s="316"/>
      <c r="S712" s="316"/>
      <c r="T712" s="316"/>
      <c r="U712" s="354"/>
      <c r="V712" s="312"/>
    </row>
    <row r="713" spans="1:22" s="7" customFormat="1">
      <c r="A713" s="151"/>
      <c r="B713" s="149"/>
      <c r="C713" s="195"/>
      <c r="D713" s="195"/>
      <c r="E713" s="195"/>
      <c r="G713" s="151"/>
      <c r="H713" s="151"/>
      <c r="I713" s="151"/>
      <c r="J713" s="332"/>
      <c r="K713" s="151"/>
      <c r="L713" s="167"/>
      <c r="M713" s="168"/>
      <c r="N713" s="167"/>
      <c r="O713" s="168"/>
      <c r="P713" s="168"/>
      <c r="Q713" s="169"/>
      <c r="R713" s="151"/>
      <c r="S713" s="151"/>
      <c r="T713" s="151"/>
      <c r="U713" s="355"/>
      <c r="V713" s="312"/>
    </row>
    <row r="714" spans="1:22" s="7" customFormat="1" ht="14.25">
      <c r="A714" s="323"/>
      <c r="B714" s="149"/>
      <c r="C714" s="195"/>
      <c r="D714" s="195"/>
      <c r="E714" s="195"/>
      <c r="G714" s="323"/>
      <c r="H714" s="323"/>
      <c r="I714" s="323"/>
      <c r="J714" s="333"/>
      <c r="K714" s="334"/>
      <c r="L714" s="335" t="s">
        <v>370</v>
      </c>
      <c r="M714" s="336"/>
      <c r="N714" s="337"/>
      <c r="O714" s="338">
        <f>SUM(L3:L479)</f>
        <v>610840.39000000036</v>
      </c>
      <c r="P714" s="149"/>
      <c r="Q714" s="149"/>
      <c r="R714" s="324"/>
      <c r="S714" s="151"/>
      <c r="T714" s="151"/>
      <c r="U714" s="323"/>
      <c r="V714" s="312"/>
    </row>
    <row r="715" spans="1:22" s="7" customFormat="1" ht="14.25">
      <c r="A715" s="323"/>
      <c r="B715" s="149"/>
      <c r="C715" s="195"/>
      <c r="D715" s="195"/>
      <c r="E715" s="195"/>
      <c r="G715" s="323"/>
      <c r="H715" s="323"/>
      <c r="I715" s="323"/>
      <c r="J715" s="333"/>
      <c r="K715" s="334"/>
      <c r="L715" s="339" t="s">
        <v>371</v>
      </c>
      <c r="M715" s="340"/>
      <c r="N715" s="341"/>
      <c r="O715" s="342">
        <f>SUM(N3:N479)</f>
        <v>525294.39999999991</v>
      </c>
      <c r="P715" s="343"/>
      <c r="Q715" s="343"/>
      <c r="R715" s="324"/>
      <c r="S715" s="151"/>
      <c r="T715" s="151"/>
      <c r="U715" s="323"/>
      <c r="V715" s="312"/>
    </row>
    <row r="716" spans="1:22" s="7" customFormat="1" ht="14.25">
      <c r="A716" s="323"/>
      <c r="B716" s="149"/>
      <c r="C716" s="195"/>
      <c r="D716" s="195"/>
      <c r="E716" s="195"/>
      <c r="G716" s="323"/>
      <c r="H716" s="323"/>
      <c r="I716" s="323"/>
      <c r="J716" s="333"/>
      <c r="K716" s="334"/>
      <c r="L716" s="339" t="s">
        <v>372</v>
      </c>
      <c r="M716" s="340"/>
      <c r="N716" s="341"/>
      <c r="O716" s="342">
        <f>SUM(T3:T479)</f>
        <v>24670.400000000001</v>
      </c>
      <c r="P716" s="344"/>
      <c r="Q716" s="343"/>
      <c r="R716" s="324"/>
      <c r="S716" s="323"/>
      <c r="T716" s="356"/>
      <c r="U716" s="357"/>
      <c r="V716" s="312"/>
    </row>
    <row r="717" spans="1:22" s="7" customFormat="1" ht="14.25">
      <c r="A717" s="323"/>
      <c r="B717" s="169"/>
      <c r="C717" s="195"/>
      <c r="D717" s="195"/>
      <c r="E717" s="195"/>
      <c r="G717" s="323"/>
      <c r="H717" s="323"/>
      <c r="I717" s="323"/>
      <c r="J717" s="333"/>
      <c r="K717" s="345"/>
      <c r="L717" s="339" t="s">
        <v>373</v>
      </c>
      <c r="M717" s="340"/>
      <c r="N717" s="341"/>
      <c r="O717" s="342">
        <f>SUM(P3:P479)-O716</f>
        <v>60875.590000000018</v>
      </c>
      <c r="P717" s="169"/>
      <c r="Q717" s="169"/>
      <c r="R717" s="324"/>
      <c r="S717" s="151"/>
      <c r="T717" s="151"/>
      <c r="U717" s="323"/>
      <c r="V717" s="312"/>
    </row>
    <row r="718" spans="1:22" s="7" customFormat="1" ht="14.25">
      <c r="A718" s="323"/>
      <c r="B718" s="169"/>
      <c r="C718" s="323"/>
      <c r="D718" s="323"/>
      <c r="E718" s="323"/>
      <c r="F718" s="324"/>
      <c r="G718" s="323"/>
      <c r="H718" s="323"/>
      <c r="I718" s="323"/>
      <c r="J718" s="333"/>
      <c r="K718" s="345"/>
      <c r="L718" s="346" t="s">
        <v>374</v>
      </c>
      <c r="M718" s="347"/>
      <c r="N718" s="348"/>
      <c r="O718" s="349">
        <f>SUM(Q3:Q479)</f>
        <v>413863.69000000006</v>
      </c>
      <c r="P718" s="169"/>
      <c r="Q718" s="169"/>
      <c r="R718" s="324"/>
      <c r="S718" s="151"/>
      <c r="T718" s="151"/>
      <c r="U718" s="323"/>
      <c r="V718" s="312"/>
    </row>
    <row r="719" spans="1:22" s="7" customFormat="1">
      <c r="A719" s="151"/>
      <c r="B719" s="149"/>
      <c r="C719" s="151"/>
      <c r="D719" s="151"/>
      <c r="E719" s="151"/>
      <c r="F719" s="149"/>
      <c r="G719" s="151"/>
      <c r="H719" s="151"/>
      <c r="I719" s="151"/>
      <c r="J719" s="332"/>
      <c r="K719" s="151"/>
      <c r="L719" s="151"/>
      <c r="M719" s="316"/>
      <c r="N719" s="350"/>
      <c r="O719" s="351"/>
      <c r="P719" s="151"/>
      <c r="Q719" s="169"/>
      <c r="R719" s="169"/>
      <c r="S719" s="151"/>
      <c r="T719" s="151"/>
      <c r="U719" s="151"/>
      <c r="V719" s="312"/>
    </row>
    <row r="720" spans="1:22" s="7" customFormat="1">
      <c r="A720" s="151"/>
      <c r="B720" s="149"/>
      <c r="C720" s="151"/>
      <c r="D720" s="151"/>
      <c r="E720" s="151"/>
      <c r="F720" s="149"/>
      <c r="G720" s="151"/>
      <c r="H720" s="151"/>
      <c r="I720" s="151"/>
      <c r="J720" s="332"/>
      <c r="K720" s="151"/>
      <c r="L720" s="151"/>
      <c r="M720" s="316"/>
      <c r="N720" s="151"/>
      <c r="O720" s="351"/>
      <c r="P720" s="151"/>
      <c r="Q720" s="169"/>
      <c r="R720" s="169"/>
      <c r="S720" s="151"/>
      <c r="T720" s="151"/>
      <c r="U720" s="151"/>
      <c r="V720" s="312"/>
    </row>
    <row r="721" spans="1:22" s="7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51"/>
      <c r="T721" s="149"/>
      <c r="U721" s="149"/>
      <c r="V721" s="312"/>
    </row>
    <row r="722" spans="1:22" s="7" customForma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51"/>
      <c r="T722" s="149"/>
      <c r="U722" s="149"/>
      <c r="V722" s="312"/>
    </row>
    <row r="723" spans="1:22" s="7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51"/>
      <c r="T723" s="149"/>
      <c r="U723" s="149"/>
      <c r="V723" s="312"/>
    </row>
    <row r="724" spans="1:22" s="7" customForma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51"/>
      <c r="T724" s="149"/>
      <c r="U724" s="149"/>
      <c r="V724" s="312"/>
    </row>
    <row r="725" spans="1:22" s="7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51"/>
      <c r="T725" s="149"/>
      <c r="U725" s="149"/>
      <c r="V725" s="312"/>
    </row>
    <row r="726" spans="1:22" s="7" customForma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51"/>
      <c r="T726" s="149"/>
      <c r="U726" s="149"/>
      <c r="V726" s="312"/>
    </row>
    <row r="727" spans="1:22" s="7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51"/>
      <c r="T727" s="149"/>
      <c r="U727" s="149"/>
      <c r="V727" s="312"/>
    </row>
    <row r="728" spans="1:22" s="7" customForma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51"/>
      <c r="T728" s="149"/>
      <c r="U728" s="149"/>
      <c r="V728" s="312"/>
    </row>
    <row r="729" spans="1:22" s="7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51"/>
      <c r="T729" s="149"/>
      <c r="U729" s="149"/>
      <c r="V729" s="312"/>
    </row>
    <row r="730" spans="1:22" s="7" customForma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51"/>
      <c r="T730" s="149"/>
      <c r="U730" s="149"/>
      <c r="V730" s="312"/>
    </row>
    <row r="731" spans="1:22" s="7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51"/>
      <c r="T731" s="149"/>
      <c r="U731" s="149"/>
      <c r="V731" s="312"/>
    </row>
    <row r="732" spans="1:22" s="7" customForma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51"/>
      <c r="T732" s="149"/>
      <c r="U732" s="149"/>
      <c r="V732" s="312"/>
    </row>
    <row r="733" spans="1:22" s="7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51"/>
      <c r="T733" s="149"/>
      <c r="U733" s="149"/>
      <c r="V733" s="312"/>
    </row>
    <row r="734" spans="1:22" s="7" customForma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51"/>
      <c r="T734" s="149"/>
      <c r="U734" s="149"/>
      <c r="V734" s="312"/>
    </row>
    <row r="735" spans="1:22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61"/>
      <c r="T735" s="152"/>
      <c r="U735" s="152"/>
    </row>
    <row r="736" spans="1:22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61"/>
      <c r="T736" s="152"/>
      <c r="U736" s="152"/>
    </row>
    <row r="737" spans="1:2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61"/>
      <c r="T737" s="152"/>
      <c r="U737" s="152"/>
    </row>
    <row r="738" spans="1:21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61"/>
      <c r="T738" s="152"/>
      <c r="U738" s="152"/>
    </row>
    <row r="739" spans="1:2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61"/>
      <c r="T739" s="152"/>
      <c r="U739" s="152"/>
    </row>
    <row r="740" spans="1:21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61"/>
      <c r="T740" s="152"/>
      <c r="U740" s="152"/>
    </row>
    <row r="741" spans="1:2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</row>
    <row r="742" spans="1:21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</row>
    <row r="743" spans="1:2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</row>
    <row r="744" spans="1:21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</row>
    <row r="745" spans="1:2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</row>
    <row r="746" spans="1:21">
      <c r="A746" s="152"/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</row>
    <row r="747" spans="1:2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</row>
    <row r="748" spans="1:21">
      <c r="A748" s="152"/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</row>
    <row r="749" spans="1:2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</row>
    <row r="750" spans="1:21">
      <c r="A750" s="152"/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</row>
    <row r="751" spans="1:2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</row>
    <row r="752" spans="1:21">
      <c r="A752" s="161"/>
      <c r="B752" s="152"/>
      <c r="C752" s="161"/>
      <c r="D752" s="161"/>
      <c r="E752" s="161"/>
      <c r="F752" s="152"/>
      <c r="G752" s="161"/>
      <c r="H752" s="161"/>
      <c r="I752" s="161"/>
      <c r="J752" s="352"/>
      <c r="K752" s="161"/>
      <c r="L752" s="161"/>
      <c r="M752" s="192"/>
      <c r="N752" s="156"/>
      <c r="O752" s="194"/>
      <c r="P752" s="161"/>
      <c r="Q752" s="158"/>
      <c r="R752" s="158"/>
      <c r="S752" s="161"/>
      <c r="T752" s="161"/>
      <c r="U752" s="161"/>
    </row>
    <row r="753" spans="1:21">
      <c r="A753" s="161"/>
      <c r="B753" s="152"/>
      <c r="C753" s="161"/>
      <c r="D753" s="161"/>
      <c r="E753" s="161"/>
      <c r="F753" s="152"/>
      <c r="G753" s="161"/>
      <c r="H753" s="161"/>
      <c r="I753" s="161"/>
      <c r="J753" s="352"/>
      <c r="K753" s="161"/>
      <c r="L753" s="161"/>
      <c r="M753" s="161"/>
      <c r="N753" s="156"/>
      <c r="O753" s="194"/>
      <c r="P753" s="161"/>
      <c r="Q753" s="158"/>
      <c r="R753" s="158"/>
      <c r="S753" s="161"/>
      <c r="T753" s="161"/>
      <c r="U753" s="161"/>
    </row>
    <row r="754" spans="1:21">
      <c r="A754" s="161"/>
      <c r="B754" s="152"/>
      <c r="C754" s="161"/>
      <c r="D754" s="161"/>
      <c r="E754" s="161"/>
      <c r="F754" s="152"/>
      <c r="G754" s="161"/>
      <c r="H754" s="161"/>
      <c r="I754" s="161"/>
      <c r="J754" s="352"/>
      <c r="K754" s="161"/>
      <c r="L754" s="161"/>
      <c r="M754" s="161"/>
      <c r="N754" s="156"/>
      <c r="O754" s="194"/>
      <c r="P754" s="161"/>
      <c r="Q754" s="158"/>
      <c r="R754" s="158"/>
      <c r="S754" s="161"/>
      <c r="T754" s="161"/>
      <c r="U754" s="161"/>
    </row>
    <row r="755" spans="1:21">
      <c r="A755" s="161"/>
      <c r="B755" s="152"/>
      <c r="C755" s="161"/>
      <c r="D755" s="161"/>
      <c r="E755" s="161"/>
      <c r="F755" s="152"/>
      <c r="G755" s="161"/>
      <c r="H755" s="161"/>
      <c r="I755" s="161"/>
      <c r="J755" s="352"/>
      <c r="K755" s="161"/>
      <c r="L755" s="161"/>
      <c r="M755" s="161"/>
      <c r="N755" s="161"/>
      <c r="O755" s="194"/>
      <c r="P755" s="161"/>
      <c r="Q755" s="158"/>
      <c r="R755" s="158"/>
      <c r="S755" s="161"/>
      <c r="T755" s="161"/>
      <c r="U755" s="161"/>
    </row>
    <row r="756" spans="1:21">
      <c r="A756" s="161"/>
      <c r="B756" s="152"/>
      <c r="C756" s="161"/>
      <c r="D756" s="161"/>
      <c r="E756" s="161"/>
      <c r="F756" s="152"/>
      <c r="G756" s="161"/>
      <c r="H756" s="161"/>
      <c r="I756" s="161"/>
      <c r="J756" s="352"/>
      <c r="K756" s="161"/>
      <c r="L756" s="161"/>
      <c r="M756" s="161"/>
      <c r="N756" s="161"/>
      <c r="O756" s="194"/>
      <c r="P756" s="161"/>
      <c r="Q756" s="158"/>
      <c r="R756" s="158"/>
      <c r="S756" s="161"/>
      <c r="T756" s="161"/>
      <c r="U756" s="161"/>
    </row>
    <row r="757" spans="1:21">
      <c r="A757" s="161"/>
      <c r="B757" s="152"/>
      <c r="C757" s="161"/>
      <c r="D757" s="161"/>
      <c r="E757" s="161"/>
      <c r="F757" s="152"/>
      <c r="G757" s="161"/>
      <c r="H757" s="161"/>
      <c r="I757" s="161"/>
      <c r="J757" s="352"/>
      <c r="K757" s="161"/>
      <c r="L757" s="161"/>
      <c r="M757" s="161"/>
      <c r="N757" s="161"/>
      <c r="O757" s="194"/>
      <c r="P757" s="161"/>
      <c r="Q757" s="158"/>
      <c r="R757" s="158"/>
      <c r="S757" s="161"/>
      <c r="T757" s="161"/>
      <c r="U757" s="161"/>
    </row>
    <row r="758" spans="1:21">
      <c r="A758" s="161"/>
      <c r="B758" s="152"/>
      <c r="C758" s="161"/>
      <c r="D758" s="161"/>
      <c r="E758" s="161"/>
      <c r="F758" s="152"/>
      <c r="G758" s="161"/>
      <c r="H758" s="161"/>
      <c r="I758" s="161"/>
      <c r="J758" s="352"/>
      <c r="K758" s="161"/>
      <c r="L758" s="161"/>
      <c r="M758" s="161"/>
      <c r="N758" s="161"/>
      <c r="O758" s="194"/>
      <c r="P758" s="161"/>
      <c r="Q758" s="158"/>
      <c r="R758" s="158"/>
      <c r="S758" s="161"/>
      <c r="T758" s="161"/>
      <c r="U758" s="161"/>
    </row>
    <row r="759" spans="1:21">
      <c r="A759" s="161"/>
      <c r="B759" s="152"/>
      <c r="C759" s="161"/>
      <c r="D759" s="161"/>
      <c r="E759" s="161"/>
      <c r="F759" s="152"/>
      <c r="G759" s="161"/>
      <c r="H759" s="161"/>
      <c r="I759" s="161"/>
      <c r="J759" s="352"/>
      <c r="K759" s="161"/>
      <c r="L759" s="161"/>
      <c r="M759" s="161"/>
      <c r="N759" s="161"/>
      <c r="O759" s="194"/>
      <c r="P759" s="161"/>
      <c r="Q759" s="158"/>
      <c r="R759" s="158"/>
      <c r="S759" s="161"/>
      <c r="T759" s="161"/>
      <c r="U759" s="161"/>
    </row>
    <row r="760" spans="1:21">
      <c r="A760" s="161"/>
      <c r="B760" s="152"/>
      <c r="C760" s="161"/>
      <c r="D760" s="161"/>
      <c r="E760" s="161"/>
      <c r="F760" s="152"/>
      <c r="G760" s="161"/>
      <c r="H760" s="161"/>
      <c r="I760" s="161"/>
      <c r="J760" s="352"/>
      <c r="K760" s="161"/>
      <c r="L760" s="161"/>
      <c r="M760" s="161"/>
      <c r="N760" s="161"/>
      <c r="O760" s="194"/>
      <c r="P760" s="161"/>
      <c r="Q760" s="158"/>
      <c r="R760" s="158"/>
      <c r="S760" s="161"/>
      <c r="T760" s="161"/>
      <c r="U760" s="161"/>
    </row>
    <row r="761" spans="1:21">
      <c r="A761" s="161"/>
      <c r="B761" s="152"/>
      <c r="C761" s="161"/>
      <c r="D761" s="161"/>
      <c r="E761" s="161"/>
      <c r="F761" s="152"/>
      <c r="G761" s="161"/>
      <c r="H761" s="161"/>
      <c r="I761" s="161"/>
      <c r="J761" s="352"/>
      <c r="K761" s="161"/>
      <c r="L761" s="161"/>
      <c r="M761" s="161"/>
      <c r="N761" s="161"/>
      <c r="O761" s="194"/>
      <c r="P761" s="161"/>
      <c r="Q761" s="158"/>
      <c r="R761" s="158"/>
      <c r="S761" s="161"/>
      <c r="T761" s="161"/>
      <c r="U761" s="161"/>
    </row>
    <row r="762" spans="1:21">
      <c r="A762" s="161"/>
      <c r="B762" s="152"/>
      <c r="C762" s="161"/>
      <c r="D762" s="161"/>
      <c r="E762" s="161"/>
      <c r="F762" s="152"/>
      <c r="G762" s="161"/>
      <c r="H762" s="161"/>
      <c r="I762" s="161"/>
      <c r="J762" s="352"/>
      <c r="K762" s="161"/>
      <c r="L762" s="161"/>
      <c r="M762" s="161"/>
      <c r="N762" s="161"/>
      <c r="O762" s="194"/>
      <c r="P762" s="161"/>
      <c r="Q762" s="158"/>
      <c r="R762" s="158"/>
      <c r="S762" s="161"/>
      <c r="T762" s="161"/>
      <c r="U762" s="161"/>
    </row>
    <row r="763" spans="1:21">
      <c r="A763" s="161"/>
      <c r="B763" s="152"/>
      <c r="C763" s="161"/>
      <c r="D763" s="161"/>
      <c r="E763" s="161"/>
      <c r="F763" s="152"/>
      <c r="G763" s="161"/>
      <c r="H763" s="161"/>
      <c r="I763" s="161"/>
      <c r="J763" s="352"/>
      <c r="K763" s="161"/>
      <c r="L763" s="161"/>
      <c r="M763" s="161"/>
      <c r="N763" s="161"/>
      <c r="O763" s="194"/>
      <c r="P763" s="161"/>
      <c r="Q763" s="158"/>
      <c r="R763" s="158"/>
      <c r="S763" s="161"/>
      <c r="T763" s="161"/>
      <c r="U763" s="161"/>
    </row>
    <row r="764" spans="1:21">
      <c r="A764" s="161"/>
      <c r="B764" s="152"/>
      <c r="C764" s="161"/>
      <c r="D764" s="161"/>
      <c r="E764" s="161"/>
      <c r="F764" s="152"/>
      <c r="G764" s="161"/>
      <c r="H764" s="161"/>
      <c r="I764" s="161"/>
      <c r="J764" s="352"/>
      <c r="K764" s="161"/>
      <c r="L764" s="161"/>
      <c r="M764" s="161"/>
      <c r="N764" s="161"/>
      <c r="O764" s="194"/>
      <c r="P764" s="161"/>
      <c r="Q764" s="158"/>
      <c r="R764" s="158"/>
      <c r="S764" s="161"/>
      <c r="T764" s="161"/>
      <c r="U764" s="161"/>
    </row>
    <row r="765" spans="1:21">
      <c r="A765" s="161"/>
      <c r="B765" s="152"/>
      <c r="C765" s="161"/>
      <c r="D765" s="161"/>
      <c r="E765" s="161"/>
      <c r="F765" s="152"/>
      <c r="G765" s="161"/>
      <c r="H765" s="161"/>
      <c r="I765" s="161"/>
      <c r="J765" s="352"/>
      <c r="K765" s="161"/>
      <c r="L765" s="161"/>
      <c r="M765" s="161"/>
      <c r="N765" s="161"/>
      <c r="O765" s="194"/>
      <c r="P765" s="161"/>
      <c r="Q765" s="158"/>
      <c r="R765" s="158"/>
      <c r="S765" s="161"/>
      <c r="T765" s="161"/>
      <c r="U765" s="161"/>
    </row>
    <row r="766" spans="1:21">
      <c r="A766" s="161"/>
      <c r="B766" s="152"/>
      <c r="C766" s="161"/>
      <c r="D766" s="161"/>
      <c r="E766" s="161"/>
      <c r="F766" s="152"/>
      <c r="G766" s="161"/>
      <c r="H766" s="161"/>
      <c r="I766" s="161"/>
      <c r="J766" s="352"/>
      <c r="K766" s="161"/>
      <c r="L766" s="161"/>
      <c r="M766" s="161"/>
      <c r="N766" s="161"/>
      <c r="O766" s="194"/>
      <c r="P766" s="161"/>
      <c r="Q766" s="158"/>
      <c r="R766" s="158"/>
      <c r="S766" s="161"/>
      <c r="T766" s="161"/>
      <c r="U766" s="161"/>
    </row>
    <row r="767" spans="1:21">
      <c r="A767" s="161"/>
      <c r="B767" s="152"/>
      <c r="C767" s="161"/>
      <c r="D767" s="161"/>
      <c r="E767" s="161"/>
      <c r="F767" s="152"/>
      <c r="G767" s="161"/>
      <c r="H767" s="161"/>
      <c r="I767" s="161"/>
      <c r="J767" s="352"/>
      <c r="K767" s="161"/>
      <c r="L767" s="161"/>
      <c r="M767" s="161"/>
      <c r="N767" s="161"/>
      <c r="O767" s="194"/>
      <c r="P767" s="161"/>
      <c r="Q767" s="158"/>
      <c r="R767" s="158"/>
      <c r="S767" s="161"/>
      <c r="T767" s="161"/>
      <c r="U767" s="161"/>
    </row>
    <row r="768" spans="1:21">
      <c r="A768" s="161"/>
      <c r="B768" s="152"/>
      <c r="C768" s="161"/>
      <c r="D768" s="161"/>
      <c r="E768" s="161"/>
      <c r="F768" s="152"/>
      <c r="G768" s="161"/>
      <c r="H768" s="161"/>
      <c r="I768" s="161"/>
      <c r="J768" s="352"/>
      <c r="K768" s="161"/>
      <c r="L768" s="161"/>
      <c r="M768" s="161"/>
      <c r="N768" s="161"/>
      <c r="O768" s="194"/>
      <c r="P768" s="161"/>
      <c r="Q768" s="158"/>
      <c r="R768" s="158"/>
      <c r="S768" s="161"/>
      <c r="T768" s="161"/>
      <c r="U768" s="161"/>
    </row>
    <row r="769" spans="1:21">
      <c r="A769" s="161"/>
      <c r="B769" s="152"/>
      <c r="C769" s="161"/>
      <c r="D769" s="161"/>
      <c r="E769" s="161"/>
      <c r="F769" s="152"/>
      <c r="G769" s="161"/>
      <c r="H769" s="161"/>
      <c r="I769" s="161"/>
      <c r="J769" s="352"/>
      <c r="K769" s="161"/>
      <c r="L769" s="161"/>
      <c r="M769" s="161"/>
      <c r="N769" s="161"/>
      <c r="O769" s="194"/>
      <c r="P769" s="161"/>
      <c r="Q769" s="158"/>
      <c r="R769" s="158"/>
      <c r="S769" s="161"/>
      <c r="T769" s="161"/>
      <c r="U769" s="161"/>
    </row>
    <row r="770" spans="1:21">
      <c r="A770" s="161"/>
      <c r="B770" s="152"/>
      <c r="C770" s="161"/>
      <c r="D770" s="161"/>
      <c r="E770" s="161"/>
      <c r="F770" s="152"/>
      <c r="G770" s="161"/>
      <c r="H770" s="161"/>
      <c r="I770" s="161"/>
      <c r="J770" s="352"/>
      <c r="K770" s="161"/>
      <c r="L770" s="161"/>
      <c r="M770" s="161"/>
      <c r="N770" s="161"/>
      <c r="O770" s="194"/>
      <c r="P770" s="161"/>
      <c r="Q770" s="158"/>
      <c r="R770" s="158"/>
      <c r="S770" s="161"/>
      <c r="T770" s="161"/>
      <c r="U770" s="161"/>
    </row>
    <row r="771" spans="1:21">
      <c r="A771" s="161"/>
      <c r="B771" s="152"/>
      <c r="C771" s="161"/>
      <c r="D771" s="161"/>
      <c r="E771" s="161"/>
      <c r="F771" s="152"/>
      <c r="G771" s="161"/>
      <c r="H771" s="161"/>
      <c r="I771" s="161"/>
      <c r="J771" s="352"/>
      <c r="K771" s="161"/>
      <c r="L771" s="161"/>
      <c r="M771" s="161"/>
      <c r="N771" s="161"/>
      <c r="O771" s="194"/>
      <c r="P771" s="161"/>
      <c r="Q771" s="158"/>
      <c r="R771" s="158"/>
      <c r="S771" s="161"/>
      <c r="T771" s="161"/>
      <c r="U771" s="161"/>
    </row>
    <row r="772" spans="1:21">
      <c r="A772" s="161"/>
      <c r="B772" s="152"/>
      <c r="C772" s="161"/>
      <c r="D772" s="161"/>
      <c r="E772" s="161"/>
      <c r="F772" s="152"/>
      <c r="G772" s="161"/>
      <c r="H772" s="161"/>
      <c r="I772" s="161"/>
      <c r="J772" s="352"/>
      <c r="K772" s="161"/>
      <c r="L772" s="161"/>
      <c r="M772" s="161"/>
      <c r="N772" s="161"/>
      <c r="O772" s="194"/>
      <c r="P772" s="161"/>
      <c r="Q772" s="158"/>
      <c r="R772" s="158"/>
      <c r="S772" s="161"/>
      <c r="T772" s="161"/>
      <c r="U772" s="161"/>
    </row>
    <row r="773" spans="1:21">
      <c r="A773" s="161"/>
      <c r="B773" s="152"/>
      <c r="C773" s="161"/>
      <c r="D773" s="161"/>
      <c r="E773" s="161"/>
      <c r="F773" s="152"/>
      <c r="G773" s="161"/>
      <c r="H773" s="161"/>
      <c r="I773" s="161"/>
      <c r="J773" s="352"/>
      <c r="K773" s="161"/>
      <c r="L773" s="161"/>
      <c r="M773" s="161"/>
      <c r="N773" s="161"/>
      <c r="O773" s="194"/>
      <c r="P773" s="161"/>
      <c r="Q773" s="158"/>
      <c r="R773" s="158"/>
      <c r="S773" s="161"/>
      <c r="T773" s="161"/>
      <c r="U773" s="161"/>
    </row>
    <row r="774" spans="1:21">
      <c r="A774" s="161"/>
      <c r="B774" s="152"/>
      <c r="C774" s="161"/>
      <c r="D774" s="161"/>
      <c r="E774" s="161"/>
      <c r="F774" s="152"/>
      <c r="G774" s="161"/>
      <c r="H774" s="161"/>
      <c r="I774" s="161"/>
      <c r="J774" s="352"/>
      <c r="K774" s="161"/>
      <c r="L774" s="161"/>
      <c r="M774" s="161"/>
      <c r="N774" s="161"/>
      <c r="O774" s="194"/>
      <c r="P774" s="161"/>
      <c r="Q774" s="158"/>
      <c r="R774" s="158"/>
      <c r="S774" s="161"/>
      <c r="T774" s="161"/>
      <c r="U774" s="161"/>
    </row>
    <row r="775" spans="1:21">
      <c r="A775" s="161"/>
      <c r="B775" s="152"/>
      <c r="C775" s="161"/>
      <c r="D775" s="161"/>
      <c r="E775" s="161"/>
      <c r="F775" s="152"/>
      <c r="G775" s="161"/>
      <c r="H775" s="161"/>
      <c r="I775" s="161"/>
      <c r="J775" s="352"/>
      <c r="K775" s="161"/>
      <c r="L775" s="161"/>
      <c r="M775" s="161"/>
      <c r="N775" s="161"/>
      <c r="O775" s="194"/>
      <c r="P775" s="161"/>
      <c r="Q775" s="158"/>
      <c r="R775" s="158"/>
      <c r="S775" s="161"/>
      <c r="T775" s="161"/>
      <c r="U775" s="161"/>
    </row>
    <row r="776" spans="1:21">
      <c r="A776" s="161"/>
      <c r="B776" s="152"/>
      <c r="C776" s="161"/>
      <c r="D776" s="161"/>
      <c r="E776" s="161"/>
      <c r="F776" s="152"/>
      <c r="G776" s="161"/>
      <c r="H776" s="161"/>
      <c r="I776" s="161"/>
      <c r="J776" s="352"/>
      <c r="K776" s="161"/>
      <c r="L776" s="161"/>
      <c r="M776" s="161"/>
      <c r="N776" s="161"/>
      <c r="O776" s="194"/>
      <c r="P776" s="161"/>
      <c r="Q776" s="158"/>
      <c r="R776" s="158"/>
      <c r="S776" s="161"/>
      <c r="T776" s="161"/>
      <c r="U776" s="161"/>
    </row>
    <row r="777" spans="1:21">
      <c r="A777" s="161"/>
      <c r="B777" s="152"/>
      <c r="C777" s="161"/>
      <c r="D777" s="161"/>
      <c r="E777" s="161"/>
      <c r="F777" s="152"/>
      <c r="G777" s="161"/>
      <c r="H777" s="161"/>
      <c r="I777" s="161"/>
      <c r="J777" s="352"/>
      <c r="K777" s="161"/>
      <c r="L777" s="161"/>
      <c r="M777" s="161"/>
      <c r="N777" s="161"/>
      <c r="O777" s="194"/>
      <c r="P777" s="161"/>
      <c r="Q777" s="158"/>
      <c r="R777" s="158"/>
      <c r="S777" s="161"/>
      <c r="T777" s="161"/>
      <c r="U777" s="161"/>
    </row>
    <row r="778" spans="1:21">
      <c r="A778" s="161"/>
      <c r="B778" s="152"/>
      <c r="C778" s="161"/>
      <c r="D778" s="161"/>
      <c r="E778" s="161"/>
      <c r="F778" s="152"/>
      <c r="G778" s="161"/>
      <c r="H778" s="161"/>
      <c r="I778" s="161"/>
      <c r="J778" s="352"/>
      <c r="K778" s="161"/>
      <c r="L778" s="161"/>
      <c r="M778" s="161"/>
      <c r="N778" s="161"/>
      <c r="O778" s="194"/>
      <c r="P778" s="161"/>
      <c r="Q778" s="158"/>
      <c r="R778" s="158"/>
      <c r="S778" s="161"/>
      <c r="T778" s="161"/>
      <c r="U778" s="161"/>
    </row>
    <row r="779" spans="1:21">
      <c r="A779" s="161"/>
      <c r="B779" s="152"/>
      <c r="C779" s="161"/>
      <c r="D779" s="161"/>
      <c r="E779" s="161"/>
      <c r="F779" s="152"/>
      <c r="G779" s="161"/>
      <c r="H779" s="161"/>
      <c r="I779" s="161"/>
      <c r="J779" s="352"/>
      <c r="K779" s="161"/>
      <c r="L779" s="161"/>
      <c r="M779" s="161"/>
      <c r="N779" s="161"/>
      <c r="O779" s="194"/>
      <c r="P779" s="161"/>
      <c r="Q779" s="158"/>
      <c r="R779" s="158"/>
      <c r="S779" s="161"/>
      <c r="T779" s="161"/>
      <c r="U779" s="161"/>
    </row>
    <row r="780" spans="1:21">
      <c r="A780" s="161"/>
      <c r="B780" s="152"/>
      <c r="C780" s="161"/>
      <c r="D780" s="161"/>
      <c r="E780" s="161"/>
      <c r="F780" s="152"/>
      <c r="G780" s="161"/>
      <c r="H780" s="161"/>
      <c r="I780" s="161"/>
      <c r="J780" s="352"/>
      <c r="K780" s="161"/>
      <c r="L780" s="161"/>
      <c r="M780" s="161"/>
      <c r="N780" s="161"/>
      <c r="O780" s="194"/>
      <c r="P780" s="161"/>
      <c r="Q780" s="158"/>
      <c r="R780" s="158"/>
      <c r="S780" s="161"/>
      <c r="T780" s="161"/>
      <c r="U780" s="161"/>
    </row>
    <row r="781" spans="1:21">
      <c r="A781" s="161"/>
      <c r="B781" s="152"/>
      <c r="C781" s="161"/>
      <c r="D781" s="161"/>
      <c r="E781" s="161"/>
      <c r="F781" s="152"/>
      <c r="G781" s="161"/>
      <c r="H781" s="161"/>
      <c r="I781" s="161"/>
      <c r="J781" s="352"/>
      <c r="K781" s="161"/>
      <c r="L781" s="161"/>
      <c r="M781" s="161"/>
      <c r="N781" s="161"/>
      <c r="O781" s="194"/>
      <c r="P781" s="161"/>
      <c r="Q781" s="158"/>
      <c r="R781" s="158"/>
      <c r="S781" s="161"/>
      <c r="T781" s="161"/>
      <c r="U781" s="161"/>
    </row>
    <row r="782" spans="1:21">
      <c r="A782" s="161"/>
      <c r="B782" s="152"/>
      <c r="C782" s="161"/>
      <c r="D782" s="161"/>
      <c r="E782" s="161"/>
      <c r="F782" s="152"/>
      <c r="G782" s="161"/>
      <c r="H782" s="161"/>
      <c r="I782" s="161"/>
      <c r="J782" s="352"/>
      <c r="K782" s="161"/>
      <c r="L782" s="161"/>
      <c r="M782" s="161"/>
      <c r="N782" s="161"/>
      <c r="O782" s="194"/>
      <c r="P782" s="161"/>
      <c r="Q782" s="158"/>
      <c r="R782" s="158"/>
      <c r="S782" s="161"/>
      <c r="T782" s="161"/>
      <c r="U782" s="161"/>
    </row>
    <row r="783" spans="1:21">
      <c r="A783" s="161"/>
      <c r="B783" s="152"/>
      <c r="C783" s="161"/>
      <c r="D783" s="161"/>
      <c r="E783" s="161"/>
      <c r="F783" s="152"/>
      <c r="G783" s="161"/>
      <c r="H783" s="161"/>
      <c r="I783" s="161"/>
      <c r="J783" s="352"/>
      <c r="K783" s="161"/>
      <c r="L783" s="161"/>
      <c r="M783" s="161"/>
      <c r="N783" s="161"/>
      <c r="O783" s="194"/>
      <c r="P783" s="161"/>
      <c r="Q783" s="158"/>
      <c r="R783" s="158"/>
      <c r="S783" s="161"/>
      <c r="T783" s="161"/>
      <c r="U783" s="161"/>
    </row>
    <row r="784" spans="1:21">
      <c r="A784" s="161"/>
      <c r="B784" s="152"/>
      <c r="C784" s="161"/>
      <c r="D784" s="161"/>
      <c r="E784" s="161"/>
      <c r="F784" s="152"/>
      <c r="G784" s="161"/>
      <c r="H784" s="161"/>
      <c r="I784" s="161"/>
      <c r="J784" s="352"/>
      <c r="K784" s="161"/>
      <c r="L784" s="161"/>
      <c r="M784" s="161"/>
      <c r="N784" s="161"/>
      <c r="O784" s="194"/>
      <c r="P784" s="161"/>
      <c r="Q784" s="158"/>
      <c r="R784" s="158"/>
      <c r="S784" s="161"/>
      <c r="T784" s="161"/>
      <c r="U784" s="161"/>
    </row>
    <row r="785" spans="1:21">
      <c r="A785" s="161"/>
      <c r="B785" s="152"/>
      <c r="C785" s="161"/>
      <c r="D785" s="161"/>
      <c r="E785" s="161"/>
      <c r="F785" s="152"/>
      <c r="G785" s="161"/>
      <c r="H785" s="161"/>
      <c r="I785" s="161"/>
      <c r="J785" s="352"/>
      <c r="K785" s="161"/>
      <c r="L785" s="161"/>
      <c r="M785" s="161"/>
      <c r="N785" s="161"/>
      <c r="O785" s="194"/>
      <c r="P785" s="161"/>
      <c r="Q785" s="158"/>
      <c r="R785" s="158"/>
      <c r="S785" s="161"/>
      <c r="T785" s="161"/>
      <c r="U785" s="161"/>
    </row>
    <row r="786" spans="1:21">
      <c r="A786" s="161"/>
      <c r="B786" s="152"/>
      <c r="C786" s="161"/>
      <c r="D786" s="161"/>
      <c r="E786" s="161"/>
      <c r="F786" s="152"/>
      <c r="G786" s="161"/>
      <c r="H786" s="161"/>
      <c r="I786" s="161"/>
      <c r="J786" s="352"/>
      <c r="K786" s="161"/>
      <c r="L786" s="161"/>
      <c r="M786" s="161"/>
      <c r="N786" s="161"/>
      <c r="O786" s="194"/>
      <c r="P786" s="161"/>
      <c r="Q786" s="158"/>
      <c r="R786" s="158"/>
      <c r="S786" s="161"/>
      <c r="T786" s="161"/>
      <c r="U786" s="161"/>
    </row>
    <row r="787" spans="1:21">
      <c r="A787" s="161"/>
      <c r="B787" s="152"/>
      <c r="C787" s="161"/>
      <c r="D787" s="161"/>
      <c r="E787" s="161"/>
      <c r="F787" s="152"/>
      <c r="G787" s="161"/>
      <c r="H787" s="161"/>
      <c r="I787" s="161"/>
      <c r="J787" s="352"/>
      <c r="K787" s="161"/>
      <c r="L787" s="161"/>
      <c r="M787" s="161"/>
      <c r="N787" s="161"/>
      <c r="O787" s="194"/>
      <c r="P787" s="161"/>
      <c r="Q787" s="158"/>
      <c r="R787" s="158"/>
      <c r="S787" s="161"/>
      <c r="T787" s="161"/>
      <c r="U787" s="161"/>
    </row>
    <row r="788" spans="1:21">
      <c r="A788" s="161"/>
      <c r="B788" s="152"/>
      <c r="C788" s="161"/>
      <c r="D788" s="161"/>
      <c r="E788" s="161"/>
      <c r="F788" s="152"/>
      <c r="G788" s="161"/>
      <c r="H788" s="161"/>
      <c r="I788" s="161"/>
      <c r="J788" s="352"/>
      <c r="K788" s="161"/>
      <c r="L788" s="161"/>
      <c r="M788" s="161"/>
      <c r="N788" s="161"/>
      <c r="O788" s="194"/>
      <c r="P788" s="161"/>
      <c r="Q788" s="158"/>
      <c r="R788" s="158"/>
      <c r="S788" s="161"/>
      <c r="T788" s="161"/>
      <c r="U788" s="161"/>
    </row>
    <row r="789" spans="1:21">
      <c r="A789" s="161"/>
      <c r="B789" s="152"/>
      <c r="C789" s="161"/>
      <c r="D789" s="161"/>
      <c r="E789" s="161"/>
      <c r="F789" s="152"/>
      <c r="G789" s="161"/>
      <c r="H789" s="161"/>
      <c r="I789" s="161"/>
      <c r="J789" s="352"/>
      <c r="K789" s="161"/>
      <c r="L789" s="161"/>
      <c r="M789" s="161"/>
      <c r="N789" s="161"/>
      <c r="O789" s="194"/>
      <c r="P789" s="161"/>
      <c r="Q789" s="158"/>
      <c r="R789" s="158"/>
      <c r="S789" s="161"/>
      <c r="T789" s="161"/>
      <c r="U789" s="161"/>
    </row>
    <row r="790" spans="1:21">
      <c r="A790" s="161"/>
      <c r="B790" s="152"/>
      <c r="C790" s="161"/>
      <c r="D790" s="161"/>
      <c r="E790" s="161"/>
      <c r="F790" s="152"/>
      <c r="G790" s="161"/>
      <c r="H790" s="161"/>
      <c r="I790" s="161"/>
      <c r="J790" s="352"/>
      <c r="K790" s="161"/>
      <c r="L790" s="161"/>
      <c r="M790" s="161"/>
      <c r="N790" s="161"/>
      <c r="O790" s="194"/>
      <c r="P790" s="161"/>
      <c r="Q790" s="158"/>
      <c r="R790" s="158"/>
      <c r="S790" s="161"/>
      <c r="T790" s="161"/>
      <c r="U790" s="161"/>
    </row>
    <row r="791" spans="1:21">
      <c r="A791" s="161"/>
      <c r="B791" s="152"/>
      <c r="C791" s="161"/>
      <c r="D791" s="161"/>
      <c r="E791" s="161"/>
      <c r="F791" s="152"/>
      <c r="G791" s="161"/>
      <c r="H791" s="161"/>
      <c r="I791" s="161"/>
      <c r="J791" s="352"/>
      <c r="K791" s="161"/>
      <c r="L791" s="161"/>
      <c r="M791" s="161"/>
      <c r="N791" s="161"/>
      <c r="O791" s="194"/>
      <c r="P791" s="161"/>
      <c r="Q791" s="158"/>
      <c r="R791" s="158"/>
      <c r="S791" s="161"/>
      <c r="T791" s="161"/>
      <c r="U791" s="161"/>
    </row>
    <row r="792" spans="1:21">
      <c r="A792" s="161"/>
      <c r="B792" s="152"/>
      <c r="C792" s="161"/>
      <c r="D792" s="161"/>
      <c r="E792" s="161"/>
      <c r="F792" s="152"/>
      <c r="G792" s="161"/>
      <c r="H792" s="161"/>
      <c r="I792" s="161"/>
      <c r="J792" s="352"/>
      <c r="K792" s="161"/>
      <c r="L792" s="161"/>
      <c r="M792" s="161"/>
      <c r="N792" s="161"/>
      <c r="O792" s="194"/>
      <c r="P792" s="161"/>
      <c r="Q792" s="158"/>
      <c r="R792" s="158"/>
      <c r="S792" s="161"/>
      <c r="T792" s="161"/>
      <c r="U792" s="161"/>
    </row>
    <row r="793" spans="1:21">
      <c r="A793" s="161"/>
      <c r="B793" s="152"/>
      <c r="C793" s="161"/>
      <c r="D793" s="161"/>
      <c r="E793" s="161"/>
      <c r="F793" s="152"/>
      <c r="G793" s="161"/>
      <c r="H793" s="161"/>
      <c r="I793" s="161"/>
      <c r="J793" s="352"/>
      <c r="K793" s="161"/>
      <c r="L793" s="161"/>
      <c r="M793" s="161"/>
      <c r="N793" s="161"/>
      <c r="O793" s="194"/>
      <c r="P793" s="161"/>
      <c r="Q793" s="158"/>
      <c r="R793" s="158"/>
      <c r="S793" s="161"/>
      <c r="T793" s="161"/>
      <c r="U793" s="161"/>
    </row>
    <row r="794" spans="1:21">
      <c r="A794" s="161"/>
      <c r="B794" s="152"/>
      <c r="C794" s="161"/>
      <c r="D794" s="161"/>
      <c r="E794" s="161"/>
      <c r="F794" s="152"/>
      <c r="G794" s="161"/>
      <c r="H794" s="161"/>
      <c r="I794" s="161"/>
      <c r="J794" s="352"/>
      <c r="K794" s="161"/>
      <c r="L794" s="161"/>
      <c r="M794" s="161"/>
      <c r="N794" s="161"/>
      <c r="O794" s="194"/>
      <c r="P794" s="161"/>
      <c r="Q794" s="158"/>
      <c r="R794" s="158"/>
      <c r="S794" s="161"/>
      <c r="T794" s="161"/>
      <c r="U794" s="161"/>
    </row>
    <row r="795" spans="1:21">
      <c r="A795" s="161"/>
      <c r="B795" s="152"/>
      <c r="C795" s="161"/>
      <c r="D795" s="161"/>
      <c r="E795" s="161"/>
      <c r="F795" s="152"/>
      <c r="G795" s="161"/>
      <c r="H795" s="161"/>
      <c r="I795" s="161"/>
      <c r="J795" s="352"/>
      <c r="K795" s="161"/>
      <c r="L795" s="161"/>
      <c r="M795" s="161"/>
      <c r="N795" s="161"/>
      <c r="O795" s="194"/>
      <c r="P795" s="161"/>
      <c r="Q795" s="158"/>
      <c r="R795" s="158"/>
      <c r="S795" s="161"/>
      <c r="T795" s="161"/>
      <c r="U795" s="161"/>
    </row>
    <row r="796" spans="1:21">
      <c r="A796" s="161"/>
      <c r="B796" s="152"/>
      <c r="C796" s="161"/>
      <c r="D796" s="161"/>
      <c r="E796" s="161"/>
      <c r="F796" s="152"/>
      <c r="G796" s="161"/>
      <c r="H796" s="161"/>
      <c r="I796" s="161"/>
      <c r="J796" s="352"/>
      <c r="K796" s="161"/>
      <c r="L796" s="161"/>
      <c r="M796" s="161"/>
      <c r="N796" s="161"/>
      <c r="O796" s="194"/>
      <c r="P796" s="161"/>
      <c r="Q796" s="158"/>
      <c r="R796" s="158"/>
      <c r="S796" s="161"/>
      <c r="T796" s="161"/>
      <c r="U796" s="161"/>
    </row>
    <row r="797" spans="1:21">
      <c r="A797" s="161"/>
      <c r="B797" s="152"/>
      <c r="C797" s="161"/>
      <c r="D797" s="161"/>
      <c r="E797" s="161"/>
      <c r="F797" s="152"/>
      <c r="G797" s="161"/>
      <c r="H797" s="161"/>
      <c r="I797" s="161"/>
      <c r="J797" s="352"/>
      <c r="K797" s="161"/>
      <c r="L797" s="161"/>
      <c r="M797" s="161"/>
      <c r="N797" s="161"/>
      <c r="O797" s="194"/>
      <c r="P797" s="161"/>
      <c r="Q797" s="158"/>
      <c r="R797" s="158"/>
      <c r="S797" s="161"/>
      <c r="T797" s="161"/>
      <c r="U797" s="161"/>
    </row>
    <row r="798" spans="1:21">
      <c r="A798" s="161"/>
      <c r="B798" s="152"/>
      <c r="C798" s="161"/>
      <c r="D798" s="161"/>
      <c r="E798" s="161"/>
      <c r="F798" s="152"/>
      <c r="G798" s="161"/>
      <c r="H798" s="161"/>
      <c r="I798" s="161"/>
      <c r="J798" s="352"/>
      <c r="K798" s="161"/>
      <c r="L798" s="161"/>
      <c r="M798" s="161"/>
      <c r="N798" s="161"/>
      <c r="O798" s="194"/>
      <c r="P798" s="161"/>
      <c r="Q798" s="158"/>
      <c r="R798" s="158"/>
      <c r="S798" s="161"/>
      <c r="T798" s="161"/>
      <c r="U798" s="161"/>
    </row>
    <row r="799" spans="1:21">
      <c r="A799" s="161"/>
      <c r="B799" s="152"/>
      <c r="C799" s="161"/>
      <c r="D799" s="161"/>
      <c r="E799" s="161"/>
      <c r="F799" s="152"/>
      <c r="G799" s="161"/>
      <c r="H799" s="161"/>
      <c r="I799" s="161"/>
      <c r="J799" s="352"/>
      <c r="K799" s="161"/>
      <c r="L799" s="161"/>
      <c r="M799" s="161"/>
      <c r="N799" s="161"/>
      <c r="O799" s="194"/>
      <c r="P799" s="161"/>
      <c r="Q799" s="158"/>
      <c r="R799" s="158"/>
      <c r="S799" s="161"/>
      <c r="T799" s="161"/>
      <c r="U799" s="161"/>
    </row>
    <row r="800" spans="1:21">
      <c r="A800" s="161"/>
      <c r="B800" s="152"/>
      <c r="C800" s="161"/>
      <c r="D800" s="161"/>
      <c r="E800" s="161"/>
      <c r="F800" s="152"/>
      <c r="G800" s="161"/>
      <c r="H800" s="161"/>
      <c r="I800" s="161"/>
      <c r="J800" s="352"/>
      <c r="K800" s="161"/>
      <c r="L800" s="161"/>
      <c r="M800" s="161"/>
      <c r="N800" s="161"/>
      <c r="O800" s="194"/>
      <c r="P800" s="161"/>
      <c r="Q800" s="158"/>
      <c r="R800" s="158"/>
      <c r="S800" s="161"/>
      <c r="T800" s="161"/>
      <c r="U800" s="161"/>
    </row>
    <row r="801" spans="1:21">
      <c r="A801" s="161"/>
      <c r="B801" s="152"/>
      <c r="C801" s="161"/>
      <c r="D801" s="161"/>
      <c r="E801" s="161"/>
      <c r="F801" s="152"/>
      <c r="G801" s="161"/>
      <c r="H801" s="161"/>
      <c r="I801" s="161"/>
      <c r="J801" s="352"/>
      <c r="K801" s="161"/>
      <c r="L801" s="161"/>
      <c r="M801" s="161"/>
      <c r="N801" s="161"/>
      <c r="O801" s="194"/>
      <c r="P801" s="161"/>
      <c r="Q801" s="158"/>
      <c r="R801" s="158"/>
      <c r="S801" s="161"/>
      <c r="T801" s="161"/>
      <c r="U801" s="161"/>
    </row>
    <row r="802" spans="1:21">
      <c r="A802" s="161"/>
      <c r="B802" s="152"/>
      <c r="C802" s="161"/>
      <c r="D802" s="161"/>
      <c r="E802" s="161"/>
      <c r="F802" s="152"/>
      <c r="G802" s="161"/>
      <c r="H802" s="161"/>
      <c r="I802" s="161"/>
      <c r="J802" s="352"/>
      <c r="K802" s="161"/>
      <c r="L802" s="161"/>
      <c r="M802" s="161"/>
      <c r="N802" s="161"/>
      <c r="O802" s="194"/>
      <c r="P802" s="161"/>
      <c r="Q802" s="158"/>
      <c r="R802" s="158"/>
      <c r="S802" s="161"/>
      <c r="T802" s="161"/>
      <c r="U802" s="161"/>
    </row>
    <row r="803" spans="1:21">
      <c r="A803" s="161"/>
      <c r="B803" s="152"/>
      <c r="C803" s="161"/>
      <c r="D803" s="161"/>
      <c r="E803" s="161"/>
      <c r="F803" s="152"/>
      <c r="G803" s="161"/>
      <c r="H803" s="161"/>
      <c r="I803" s="161"/>
      <c r="J803" s="352"/>
      <c r="K803" s="161"/>
      <c r="L803" s="161"/>
      <c r="M803" s="161"/>
      <c r="N803" s="161"/>
      <c r="O803" s="194"/>
      <c r="P803" s="161"/>
      <c r="Q803" s="158"/>
      <c r="R803" s="158"/>
      <c r="S803" s="161"/>
      <c r="T803" s="161"/>
      <c r="U803" s="161"/>
    </row>
    <row r="804" spans="1:21">
      <c r="A804" s="161"/>
      <c r="B804" s="152"/>
      <c r="C804" s="161"/>
      <c r="D804" s="161"/>
      <c r="E804" s="161"/>
      <c r="F804" s="152"/>
      <c r="G804" s="161"/>
      <c r="H804" s="161"/>
      <c r="I804" s="161"/>
      <c r="J804" s="352"/>
      <c r="K804" s="161"/>
      <c r="L804" s="161"/>
      <c r="M804" s="161"/>
      <c r="N804" s="161"/>
      <c r="O804" s="194"/>
      <c r="P804" s="161"/>
      <c r="Q804" s="158"/>
      <c r="R804" s="158"/>
      <c r="S804" s="161"/>
      <c r="T804" s="161"/>
      <c r="U804" s="161"/>
    </row>
    <row r="805" spans="1:21">
      <c r="A805" s="161"/>
      <c r="B805" s="152"/>
      <c r="C805" s="161"/>
      <c r="D805" s="161"/>
      <c r="E805" s="161"/>
      <c r="F805" s="152"/>
      <c r="G805" s="161"/>
      <c r="H805" s="161"/>
      <c r="I805" s="161"/>
      <c r="J805" s="352"/>
      <c r="K805" s="161"/>
      <c r="L805" s="161"/>
      <c r="M805" s="161"/>
      <c r="N805" s="161"/>
      <c r="O805" s="194"/>
      <c r="P805" s="161"/>
      <c r="Q805" s="158"/>
      <c r="R805" s="158"/>
      <c r="S805" s="161"/>
      <c r="T805" s="161"/>
      <c r="U805" s="161"/>
    </row>
    <row r="806" spans="1:21">
      <c r="A806" s="161"/>
      <c r="B806" s="152"/>
      <c r="C806" s="161"/>
      <c r="D806" s="161"/>
      <c r="E806" s="161"/>
      <c r="F806" s="152"/>
      <c r="G806" s="161"/>
      <c r="H806" s="161"/>
      <c r="I806" s="161"/>
      <c r="J806" s="352"/>
      <c r="K806" s="161"/>
      <c r="L806" s="161"/>
      <c r="M806" s="161"/>
      <c r="N806" s="161"/>
      <c r="O806" s="194"/>
      <c r="P806" s="161"/>
      <c r="Q806" s="158"/>
      <c r="R806" s="158"/>
      <c r="S806" s="161"/>
      <c r="T806" s="161"/>
      <c r="U806" s="161"/>
    </row>
    <row r="807" spans="1:21">
      <c r="A807" s="161"/>
      <c r="B807" s="152"/>
      <c r="C807" s="161"/>
      <c r="D807" s="161"/>
      <c r="E807" s="161"/>
      <c r="F807" s="152"/>
      <c r="G807" s="161"/>
      <c r="H807" s="161"/>
      <c r="I807" s="161"/>
      <c r="J807" s="352"/>
      <c r="K807" s="161"/>
      <c r="L807" s="161"/>
      <c r="M807" s="161"/>
      <c r="N807" s="161"/>
      <c r="O807" s="194"/>
      <c r="P807" s="161"/>
      <c r="Q807" s="158"/>
      <c r="R807" s="158"/>
      <c r="S807" s="161"/>
      <c r="T807" s="161"/>
      <c r="U807" s="161"/>
    </row>
    <row r="808" spans="1:21">
      <c r="A808" s="161"/>
      <c r="B808" s="152"/>
      <c r="C808" s="161"/>
      <c r="D808" s="161"/>
      <c r="E808" s="161"/>
      <c r="F808" s="152"/>
      <c r="G808" s="161"/>
      <c r="H808" s="161"/>
      <c r="I808" s="161"/>
      <c r="J808" s="352"/>
      <c r="K808" s="161"/>
      <c r="L808" s="161"/>
      <c r="M808" s="161"/>
      <c r="N808" s="161"/>
      <c r="O808" s="194"/>
      <c r="P808" s="161"/>
      <c r="Q808" s="158"/>
      <c r="R808" s="158"/>
      <c r="S808" s="161"/>
      <c r="T808" s="161"/>
      <c r="U808" s="161"/>
    </row>
    <row r="809" spans="1:21">
      <c r="A809" s="161"/>
      <c r="B809" s="152"/>
      <c r="C809" s="161"/>
      <c r="D809" s="161"/>
      <c r="E809" s="161"/>
      <c r="F809" s="152"/>
      <c r="G809" s="161"/>
      <c r="H809" s="161"/>
      <c r="I809" s="161"/>
      <c r="J809" s="352"/>
      <c r="K809" s="161"/>
      <c r="L809" s="161"/>
      <c r="M809" s="161"/>
      <c r="N809" s="161"/>
      <c r="O809" s="194"/>
      <c r="P809" s="161"/>
      <c r="Q809" s="158"/>
      <c r="R809" s="158"/>
      <c r="S809" s="161"/>
      <c r="T809" s="161"/>
      <c r="U809" s="161"/>
    </row>
    <row r="810" spans="1:21">
      <c r="A810" s="161"/>
      <c r="B810" s="152"/>
      <c r="C810" s="161"/>
      <c r="D810" s="161"/>
      <c r="E810" s="161"/>
      <c r="F810" s="152"/>
      <c r="G810" s="161"/>
      <c r="H810" s="161"/>
      <c r="I810" s="161"/>
      <c r="J810" s="352"/>
      <c r="K810" s="161"/>
      <c r="L810" s="161"/>
      <c r="M810" s="161"/>
      <c r="N810" s="161"/>
      <c r="O810" s="194"/>
      <c r="P810" s="161"/>
      <c r="Q810" s="158"/>
      <c r="R810" s="158"/>
      <c r="S810" s="161"/>
      <c r="T810" s="161"/>
      <c r="U810" s="161"/>
    </row>
    <row r="811" spans="1:21">
      <c r="A811" s="161"/>
      <c r="B811" s="152"/>
      <c r="C811" s="161"/>
      <c r="D811" s="161"/>
      <c r="E811" s="161"/>
      <c r="F811" s="152"/>
      <c r="G811" s="161"/>
      <c r="H811" s="161"/>
      <c r="I811" s="161"/>
      <c r="J811" s="352"/>
      <c r="K811" s="161"/>
      <c r="L811" s="161"/>
      <c r="M811" s="161"/>
      <c r="N811" s="161"/>
      <c r="O811" s="194"/>
      <c r="P811" s="161"/>
      <c r="Q811" s="158"/>
      <c r="R811" s="158"/>
      <c r="S811" s="161"/>
      <c r="T811" s="161"/>
      <c r="U811" s="161"/>
    </row>
    <row r="812" spans="1:21">
      <c r="A812" s="161"/>
      <c r="B812" s="152"/>
      <c r="C812" s="161"/>
      <c r="D812" s="161"/>
      <c r="E812" s="161"/>
      <c r="F812" s="152"/>
      <c r="G812" s="161"/>
      <c r="H812" s="161"/>
      <c r="I812" s="161"/>
      <c r="J812" s="352"/>
      <c r="K812" s="161"/>
      <c r="L812" s="161"/>
      <c r="M812" s="161"/>
      <c r="N812" s="161"/>
      <c r="O812" s="194"/>
      <c r="P812" s="161"/>
      <c r="Q812" s="158"/>
      <c r="R812" s="158"/>
      <c r="S812" s="161"/>
      <c r="T812" s="161"/>
      <c r="U812" s="161"/>
    </row>
    <row r="813" spans="1:21">
      <c r="A813" s="161"/>
      <c r="B813" s="152"/>
      <c r="C813" s="161"/>
      <c r="D813" s="161"/>
      <c r="E813" s="161"/>
      <c r="F813" s="152"/>
      <c r="G813" s="161"/>
      <c r="H813" s="161"/>
      <c r="I813" s="161"/>
      <c r="J813" s="352"/>
      <c r="K813" s="161"/>
      <c r="L813" s="161"/>
      <c r="M813" s="161"/>
      <c r="N813" s="161"/>
      <c r="O813" s="194"/>
      <c r="P813" s="161"/>
      <c r="Q813" s="158"/>
      <c r="R813" s="158"/>
      <c r="S813" s="161"/>
      <c r="T813" s="161"/>
      <c r="U813" s="161"/>
    </row>
    <row r="814" spans="1:21">
      <c r="A814" s="161"/>
      <c r="B814" s="152"/>
      <c r="C814" s="161"/>
      <c r="D814" s="161"/>
      <c r="E814" s="161"/>
      <c r="F814" s="152"/>
      <c r="G814" s="161"/>
      <c r="H814" s="161"/>
      <c r="I814" s="161"/>
      <c r="J814" s="352"/>
      <c r="K814" s="161"/>
      <c r="L814" s="161"/>
      <c r="M814" s="161"/>
      <c r="N814" s="161"/>
      <c r="O814" s="194"/>
      <c r="P814" s="161"/>
      <c r="Q814" s="158"/>
      <c r="R814" s="158"/>
      <c r="S814" s="161"/>
      <c r="T814" s="161"/>
      <c r="U814" s="161"/>
    </row>
    <row r="815" spans="1:21">
      <c r="A815" s="161"/>
      <c r="B815" s="152"/>
      <c r="C815" s="161"/>
      <c r="D815" s="161"/>
      <c r="E815" s="161"/>
      <c r="F815" s="152"/>
      <c r="G815" s="161"/>
      <c r="H815" s="161"/>
      <c r="I815" s="161"/>
      <c r="J815" s="352"/>
      <c r="K815" s="161"/>
      <c r="L815" s="161"/>
      <c r="M815" s="161"/>
      <c r="N815" s="161"/>
      <c r="O815" s="194"/>
      <c r="P815" s="161"/>
      <c r="Q815" s="158"/>
      <c r="R815" s="158"/>
      <c r="S815" s="161"/>
      <c r="T815" s="161"/>
      <c r="U815" s="161"/>
    </row>
    <row r="816" spans="1:21">
      <c r="A816" s="161"/>
      <c r="B816" s="152"/>
      <c r="C816" s="161"/>
      <c r="D816" s="161"/>
      <c r="E816" s="161"/>
      <c r="F816" s="152"/>
      <c r="G816" s="161"/>
      <c r="H816" s="161"/>
      <c r="I816" s="161"/>
      <c r="J816" s="352"/>
      <c r="K816" s="161"/>
      <c r="L816" s="161"/>
      <c r="M816" s="161"/>
      <c r="N816" s="161"/>
      <c r="O816" s="194"/>
      <c r="P816" s="161"/>
      <c r="Q816" s="158"/>
      <c r="R816" s="158"/>
      <c r="S816" s="161"/>
      <c r="T816" s="161"/>
      <c r="U816" s="161"/>
    </row>
    <row r="817" spans="1:21">
      <c r="A817" s="161"/>
      <c r="B817" s="152"/>
      <c r="C817" s="161"/>
      <c r="D817" s="161"/>
      <c r="E817" s="161"/>
      <c r="F817" s="152"/>
      <c r="G817" s="161"/>
      <c r="H817" s="161"/>
      <c r="I817" s="161"/>
      <c r="J817" s="352"/>
      <c r="K817" s="161"/>
      <c r="L817" s="161"/>
      <c r="M817" s="161"/>
      <c r="N817" s="161"/>
      <c r="O817" s="194"/>
      <c r="P817" s="161"/>
      <c r="Q817" s="158"/>
      <c r="R817" s="158"/>
      <c r="S817" s="161"/>
      <c r="T817" s="161"/>
      <c r="U817" s="161"/>
    </row>
    <row r="818" spans="1:21">
      <c r="A818" s="161"/>
      <c r="B818" s="152"/>
      <c r="C818" s="161"/>
      <c r="D818" s="161"/>
      <c r="E818" s="161"/>
      <c r="F818" s="152"/>
      <c r="G818" s="161"/>
      <c r="H818" s="161"/>
      <c r="I818" s="161"/>
      <c r="J818" s="352"/>
      <c r="K818" s="161"/>
      <c r="L818" s="161"/>
      <c r="M818" s="161"/>
      <c r="N818" s="161"/>
      <c r="O818" s="194"/>
      <c r="P818" s="161"/>
      <c r="Q818" s="158"/>
      <c r="R818" s="158"/>
      <c r="S818" s="161"/>
      <c r="T818" s="161"/>
      <c r="U818" s="161"/>
    </row>
    <row r="819" spans="1:21">
      <c r="A819" s="161"/>
      <c r="B819" s="152"/>
      <c r="C819" s="161"/>
      <c r="D819" s="161"/>
      <c r="E819" s="161"/>
      <c r="F819" s="152"/>
      <c r="G819" s="161"/>
      <c r="H819" s="161"/>
      <c r="I819" s="161"/>
      <c r="J819" s="352"/>
      <c r="K819" s="161"/>
      <c r="L819" s="161"/>
      <c r="M819" s="161"/>
      <c r="N819" s="161"/>
      <c r="O819" s="194"/>
      <c r="P819" s="161"/>
      <c r="Q819" s="158"/>
      <c r="R819" s="158"/>
      <c r="S819" s="161"/>
      <c r="T819" s="161"/>
      <c r="U819" s="161"/>
    </row>
    <row r="820" spans="1:21">
      <c r="A820" s="161"/>
      <c r="B820" s="152"/>
      <c r="C820" s="161"/>
      <c r="D820" s="161"/>
      <c r="E820" s="161"/>
      <c r="F820" s="152"/>
      <c r="G820" s="161"/>
      <c r="H820" s="161"/>
      <c r="I820" s="161"/>
      <c r="J820" s="352"/>
      <c r="K820" s="161"/>
      <c r="L820" s="161"/>
      <c r="M820" s="161"/>
      <c r="N820" s="161"/>
      <c r="O820" s="194"/>
      <c r="P820" s="161"/>
      <c r="Q820" s="158"/>
      <c r="R820" s="158"/>
      <c r="S820" s="161"/>
      <c r="T820" s="161"/>
      <c r="U820" s="161"/>
    </row>
    <row r="821" spans="1:21">
      <c r="A821" s="161"/>
      <c r="B821" s="152"/>
      <c r="C821" s="161"/>
      <c r="D821" s="161"/>
      <c r="E821" s="161"/>
      <c r="F821" s="152"/>
      <c r="G821" s="161"/>
      <c r="H821" s="161"/>
      <c r="I821" s="161"/>
      <c r="J821" s="352"/>
      <c r="K821" s="161"/>
      <c r="L821" s="161"/>
      <c r="M821" s="161"/>
      <c r="N821" s="161"/>
      <c r="O821" s="194"/>
      <c r="P821" s="161"/>
      <c r="Q821" s="158"/>
      <c r="R821" s="158"/>
      <c r="S821" s="161"/>
      <c r="T821" s="161"/>
      <c r="U821" s="161"/>
    </row>
    <row r="822" spans="1:21">
      <c r="A822" s="161"/>
      <c r="B822" s="152"/>
      <c r="C822" s="161"/>
      <c r="D822" s="161"/>
      <c r="E822" s="161"/>
      <c r="F822" s="152"/>
      <c r="G822" s="161"/>
      <c r="H822" s="161"/>
      <c r="I822" s="161"/>
      <c r="J822" s="352"/>
      <c r="K822" s="161"/>
      <c r="L822" s="161"/>
      <c r="M822" s="161"/>
      <c r="N822" s="161"/>
      <c r="O822" s="194"/>
      <c r="P822" s="161"/>
      <c r="Q822" s="158"/>
      <c r="R822" s="158"/>
      <c r="S822" s="161"/>
      <c r="T822" s="161"/>
      <c r="U822" s="161"/>
    </row>
    <row r="823" spans="1:21">
      <c r="A823" s="161"/>
      <c r="B823" s="152"/>
      <c r="C823" s="161"/>
      <c r="D823" s="161"/>
      <c r="E823" s="161"/>
      <c r="F823" s="152"/>
      <c r="G823" s="161"/>
      <c r="H823" s="161"/>
      <c r="I823" s="161"/>
      <c r="J823" s="352"/>
      <c r="K823" s="161"/>
      <c r="L823" s="161"/>
      <c r="M823" s="161"/>
      <c r="N823" s="161"/>
      <c r="O823" s="194"/>
      <c r="P823" s="161"/>
      <c r="Q823" s="158"/>
      <c r="R823" s="158"/>
      <c r="S823" s="161"/>
      <c r="T823" s="161"/>
      <c r="U823" s="161"/>
    </row>
    <row r="824" spans="1:21">
      <c r="A824" s="161"/>
      <c r="B824" s="152"/>
      <c r="C824" s="161"/>
      <c r="D824" s="161"/>
      <c r="E824" s="161"/>
      <c r="F824" s="152"/>
      <c r="G824" s="161"/>
      <c r="H824" s="161"/>
      <c r="I824" s="161"/>
      <c r="J824" s="352"/>
      <c r="K824" s="161"/>
      <c r="L824" s="161"/>
      <c r="M824" s="161"/>
      <c r="N824" s="161"/>
      <c r="O824" s="194"/>
      <c r="P824" s="161"/>
      <c r="Q824" s="158"/>
      <c r="R824" s="158"/>
      <c r="S824" s="161"/>
      <c r="T824" s="161"/>
      <c r="U824" s="161"/>
    </row>
    <row r="825" spans="1:21">
      <c r="A825" s="161"/>
      <c r="B825" s="152"/>
      <c r="C825" s="161"/>
      <c r="D825" s="161"/>
      <c r="E825" s="161"/>
      <c r="F825" s="152"/>
      <c r="G825" s="161"/>
      <c r="H825" s="161"/>
      <c r="I825" s="161"/>
      <c r="J825" s="352"/>
      <c r="K825" s="161"/>
      <c r="L825" s="161"/>
      <c r="M825" s="161"/>
      <c r="N825" s="161"/>
      <c r="O825" s="194"/>
      <c r="P825" s="161"/>
      <c r="Q825" s="158"/>
      <c r="R825" s="158"/>
      <c r="S825" s="161"/>
      <c r="T825" s="161"/>
      <c r="U825" s="161"/>
    </row>
    <row r="826" spans="1:21">
      <c r="A826" s="161"/>
      <c r="B826" s="152"/>
      <c r="C826" s="161"/>
      <c r="D826" s="161"/>
      <c r="E826" s="161"/>
      <c r="F826" s="152"/>
      <c r="G826" s="161"/>
      <c r="H826" s="161"/>
      <c r="I826" s="161"/>
      <c r="J826" s="352"/>
      <c r="K826" s="161"/>
      <c r="L826" s="161"/>
      <c r="M826" s="161"/>
      <c r="N826" s="161"/>
      <c r="O826" s="194"/>
      <c r="P826" s="161"/>
      <c r="Q826" s="158"/>
      <c r="R826" s="158"/>
      <c r="S826" s="161"/>
      <c r="T826" s="161"/>
      <c r="U826" s="161"/>
    </row>
    <row r="827" spans="1:21">
      <c r="A827" s="161"/>
      <c r="B827" s="152"/>
      <c r="C827" s="161"/>
      <c r="D827" s="161"/>
      <c r="E827" s="161"/>
      <c r="F827" s="152"/>
      <c r="G827" s="161"/>
      <c r="H827" s="161"/>
      <c r="I827" s="161"/>
      <c r="J827" s="352"/>
      <c r="K827" s="161"/>
      <c r="L827" s="161"/>
      <c r="M827" s="161"/>
      <c r="N827" s="161"/>
      <c r="O827" s="194"/>
      <c r="P827" s="161"/>
      <c r="Q827" s="158"/>
      <c r="R827" s="158"/>
      <c r="S827" s="161"/>
      <c r="T827" s="161"/>
      <c r="U827" s="161"/>
    </row>
    <row r="828" spans="1:21">
      <c r="A828" s="161"/>
      <c r="B828" s="152"/>
      <c r="C828" s="161"/>
      <c r="D828" s="161"/>
      <c r="E828" s="161"/>
      <c r="F828" s="152"/>
      <c r="G828" s="161"/>
      <c r="H828" s="161"/>
      <c r="I828" s="161"/>
      <c r="J828" s="352"/>
      <c r="K828" s="161"/>
      <c r="L828" s="161"/>
      <c r="M828" s="161"/>
      <c r="N828" s="161"/>
      <c r="O828" s="194"/>
      <c r="P828" s="161"/>
      <c r="Q828" s="158"/>
      <c r="R828" s="158"/>
      <c r="S828" s="161"/>
      <c r="T828" s="161"/>
      <c r="U828" s="161"/>
    </row>
    <row r="829" spans="1:21">
      <c r="A829" s="161"/>
      <c r="B829" s="152"/>
      <c r="C829" s="161"/>
      <c r="D829" s="161"/>
      <c r="E829" s="161"/>
      <c r="F829" s="152"/>
      <c r="G829" s="161"/>
      <c r="H829" s="161"/>
      <c r="I829" s="161"/>
      <c r="J829" s="352"/>
      <c r="K829" s="161"/>
      <c r="L829" s="161"/>
      <c r="M829" s="161"/>
      <c r="N829" s="161"/>
      <c r="O829" s="194"/>
      <c r="P829" s="161"/>
      <c r="Q829" s="158"/>
      <c r="R829" s="158"/>
      <c r="S829" s="161"/>
      <c r="T829" s="161"/>
      <c r="U829" s="161"/>
    </row>
    <row r="830" spans="1:21">
      <c r="A830" s="161"/>
      <c r="B830" s="152"/>
      <c r="C830" s="161"/>
      <c r="D830" s="161"/>
      <c r="E830" s="161"/>
      <c r="F830" s="152"/>
      <c r="G830" s="161"/>
      <c r="H830" s="161"/>
      <c r="I830" s="161"/>
      <c r="J830" s="352"/>
      <c r="K830" s="161"/>
      <c r="L830" s="161"/>
      <c r="M830" s="161"/>
      <c r="N830" s="161"/>
      <c r="O830" s="194"/>
      <c r="P830" s="161"/>
      <c r="Q830" s="158"/>
      <c r="R830" s="158"/>
      <c r="S830" s="161"/>
      <c r="T830" s="161"/>
      <c r="U830" s="161"/>
    </row>
    <row r="831" spans="1:21">
      <c r="A831" s="161"/>
      <c r="B831" s="152"/>
      <c r="C831" s="161"/>
      <c r="D831" s="161"/>
      <c r="E831" s="161"/>
      <c r="F831" s="152"/>
      <c r="G831" s="161"/>
      <c r="H831" s="161"/>
      <c r="I831" s="161"/>
      <c r="J831" s="352"/>
      <c r="K831" s="161"/>
      <c r="L831" s="161"/>
      <c r="M831" s="161"/>
      <c r="N831" s="161"/>
      <c r="O831" s="194"/>
      <c r="P831" s="161"/>
      <c r="Q831" s="158"/>
      <c r="R831" s="158"/>
      <c r="S831" s="161"/>
      <c r="T831" s="161"/>
      <c r="U831" s="161"/>
    </row>
    <row r="832" spans="1:21">
      <c r="A832" s="161"/>
      <c r="B832" s="152"/>
      <c r="C832" s="161"/>
      <c r="D832" s="161"/>
      <c r="E832" s="161"/>
      <c r="F832" s="152"/>
      <c r="G832" s="161"/>
      <c r="H832" s="161"/>
      <c r="I832" s="161"/>
      <c r="J832" s="352"/>
      <c r="K832" s="161"/>
      <c r="L832" s="161"/>
      <c r="M832" s="161"/>
      <c r="N832" s="161"/>
      <c r="O832" s="194"/>
      <c r="P832" s="161"/>
      <c r="Q832" s="158"/>
      <c r="R832" s="158"/>
      <c r="S832" s="161"/>
      <c r="T832" s="161"/>
      <c r="U832" s="161"/>
    </row>
    <row r="833" spans="1:21">
      <c r="A833" s="161"/>
      <c r="B833" s="152"/>
      <c r="C833" s="161"/>
      <c r="D833" s="161"/>
      <c r="E833" s="161"/>
      <c r="F833" s="152"/>
      <c r="G833" s="161"/>
      <c r="H833" s="161"/>
      <c r="I833" s="161"/>
      <c r="J833" s="352"/>
      <c r="K833" s="161"/>
      <c r="L833" s="161"/>
      <c r="M833" s="161"/>
      <c r="N833" s="161"/>
      <c r="O833" s="194"/>
      <c r="P833" s="161"/>
      <c r="Q833" s="158"/>
      <c r="R833" s="158"/>
      <c r="S833" s="161"/>
      <c r="T833" s="161"/>
      <c r="U833" s="161"/>
    </row>
    <row r="834" spans="1:21">
      <c r="A834" s="161"/>
      <c r="B834" s="152"/>
      <c r="C834" s="161"/>
      <c r="D834" s="161"/>
      <c r="E834" s="161"/>
      <c r="F834" s="152"/>
      <c r="G834" s="161"/>
      <c r="H834" s="161"/>
      <c r="I834" s="161"/>
      <c r="J834" s="352"/>
      <c r="K834" s="161"/>
      <c r="L834" s="161"/>
      <c r="M834" s="161"/>
      <c r="N834" s="161"/>
      <c r="O834" s="194"/>
      <c r="P834" s="161"/>
      <c r="Q834" s="158"/>
      <c r="R834" s="158"/>
      <c r="S834" s="161"/>
      <c r="T834" s="161"/>
      <c r="U834" s="161"/>
    </row>
    <row r="835" spans="1:21">
      <c r="A835" s="161"/>
      <c r="B835" s="152"/>
      <c r="C835" s="161"/>
      <c r="D835" s="161"/>
      <c r="E835" s="161"/>
      <c r="F835" s="152"/>
      <c r="G835" s="161"/>
      <c r="H835" s="161"/>
      <c r="I835" s="161"/>
      <c r="J835" s="352"/>
      <c r="K835" s="161"/>
      <c r="L835" s="161"/>
      <c r="M835" s="161"/>
      <c r="N835" s="161"/>
      <c r="O835" s="194"/>
      <c r="P835" s="161"/>
      <c r="Q835" s="158"/>
      <c r="R835" s="158"/>
      <c r="S835" s="161"/>
      <c r="T835" s="161"/>
      <c r="U835" s="161"/>
    </row>
    <row r="836" spans="1:21">
      <c r="A836" s="161"/>
      <c r="B836" s="152"/>
      <c r="C836" s="161"/>
      <c r="D836" s="161"/>
      <c r="E836" s="161"/>
      <c r="F836" s="152"/>
      <c r="G836" s="161"/>
      <c r="H836" s="161"/>
      <c r="I836" s="161"/>
      <c r="J836" s="352"/>
      <c r="K836" s="161"/>
      <c r="L836" s="161"/>
      <c r="M836" s="161"/>
      <c r="N836" s="161"/>
      <c r="O836" s="194"/>
      <c r="P836" s="161"/>
      <c r="Q836" s="158"/>
      <c r="R836" s="158"/>
      <c r="S836" s="161"/>
      <c r="T836" s="161"/>
      <c r="U836" s="161"/>
    </row>
    <row r="837" spans="1:21">
      <c r="A837" s="161"/>
      <c r="B837" s="152"/>
      <c r="C837" s="161"/>
      <c r="D837" s="161"/>
      <c r="E837" s="161"/>
      <c r="F837" s="152"/>
      <c r="G837" s="161"/>
      <c r="H837" s="161"/>
      <c r="I837" s="161"/>
      <c r="J837" s="352"/>
      <c r="K837" s="161"/>
      <c r="L837" s="161"/>
      <c r="M837" s="161"/>
      <c r="N837" s="161"/>
      <c r="O837" s="194"/>
      <c r="P837" s="161"/>
      <c r="Q837" s="158"/>
      <c r="R837" s="158"/>
      <c r="S837" s="161"/>
      <c r="T837" s="161"/>
      <c r="U837" s="161"/>
    </row>
    <row r="838" spans="1:21">
      <c r="A838" s="161"/>
      <c r="B838" s="152"/>
      <c r="C838" s="161"/>
      <c r="D838" s="161"/>
      <c r="E838" s="161"/>
      <c r="F838" s="152"/>
      <c r="G838" s="161"/>
      <c r="H838" s="161"/>
      <c r="I838" s="161"/>
      <c r="J838" s="352"/>
      <c r="K838" s="161"/>
      <c r="L838" s="161"/>
      <c r="M838" s="161"/>
      <c r="N838" s="161"/>
      <c r="O838" s="194"/>
      <c r="P838" s="161"/>
      <c r="Q838" s="158"/>
      <c r="R838" s="158"/>
      <c r="S838" s="161"/>
      <c r="T838" s="161"/>
      <c r="U838" s="161"/>
    </row>
    <row r="839" spans="1:21">
      <c r="A839" s="161"/>
      <c r="B839" s="152"/>
      <c r="C839" s="161"/>
      <c r="D839" s="161"/>
      <c r="E839" s="161"/>
      <c r="F839" s="152"/>
      <c r="G839" s="161"/>
      <c r="H839" s="161"/>
      <c r="I839" s="161"/>
      <c r="J839" s="352"/>
      <c r="K839" s="161"/>
      <c r="L839" s="161"/>
      <c r="M839" s="161"/>
      <c r="N839" s="161"/>
      <c r="O839" s="194"/>
      <c r="P839" s="161"/>
      <c r="Q839" s="158"/>
      <c r="R839" s="158"/>
      <c r="S839" s="161"/>
      <c r="T839" s="161"/>
      <c r="U839" s="161"/>
    </row>
    <row r="840" spans="1:21">
      <c r="A840" s="161"/>
      <c r="B840" s="152"/>
      <c r="C840" s="161"/>
      <c r="D840" s="161"/>
      <c r="E840" s="161"/>
      <c r="F840" s="152"/>
      <c r="G840" s="161"/>
      <c r="H840" s="161"/>
      <c r="I840" s="161"/>
      <c r="J840" s="352"/>
      <c r="K840" s="161"/>
      <c r="L840" s="161"/>
      <c r="M840" s="161"/>
      <c r="N840" s="161"/>
      <c r="O840" s="194"/>
      <c r="P840" s="161"/>
      <c r="Q840" s="158"/>
      <c r="R840" s="158"/>
      <c r="S840" s="161"/>
      <c r="T840" s="161"/>
      <c r="U840" s="161"/>
    </row>
    <row r="841" spans="1:21">
      <c r="A841" s="161"/>
      <c r="B841" s="152"/>
      <c r="C841" s="161"/>
      <c r="D841" s="161"/>
      <c r="E841" s="161"/>
      <c r="F841" s="152"/>
      <c r="G841" s="161"/>
      <c r="H841" s="161"/>
      <c r="I841" s="161"/>
      <c r="J841" s="352"/>
      <c r="K841" s="161"/>
      <c r="L841" s="161"/>
      <c r="M841" s="161"/>
      <c r="N841" s="161"/>
      <c r="O841" s="194"/>
      <c r="P841" s="161"/>
      <c r="Q841" s="158"/>
      <c r="R841" s="158"/>
      <c r="S841" s="161"/>
      <c r="T841" s="161"/>
      <c r="U841" s="161"/>
    </row>
    <row r="842" spans="1:21">
      <c r="A842" s="161"/>
      <c r="B842" s="152"/>
      <c r="C842" s="161"/>
      <c r="D842" s="161"/>
      <c r="E842" s="161"/>
      <c r="F842" s="152"/>
      <c r="G842" s="161"/>
      <c r="H842" s="161"/>
      <c r="I842" s="161"/>
      <c r="J842" s="352"/>
      <c r="K842" s="161"/>
      <c r="L842" s="161"/>
      <c r="M842" s="161"/>
      <c r="N842" s="161"/>
      <c r="O842" s="194"/>
      <c r="P842" s="161"/>
      <c r="Q842" s="158"/>
      <c r="R842" s="158"/>
      <c r="S842" s="161"/>
      <c r="T842" s="161"/>
      <c r="U842" s="161"/>
    </row>
    <row r="843" spans="1:21">
      <c r="A843" s="161"/>
      <c r="B843" s="152"/>
      <c r="C843" s="161"/>
      <c r="D843" s="161"/>
      <c r="E843" s="161"/>
      <c r="F843" s="152"/>
      <c r="G843" s="161"/>
      <c r="H843" s="161"/>
      <c r="I843" s="161"/>
      <c r="J843" s="352"/>
      <c r="K843" s="161"/>
      <c r="L843" s="161"/>
      <c r="M843" s="161"/>
      <c r="N843" s="161"/>
      <c r="O843" s="194"/>
      <c r="P843" s="161"/>
      <c r="Q843" s="158"/>
      <c r="R843" s="158"/>
      <c r="S843" s="161"/>
      <c r="T843" s="161"/>
      <c r="U843" s="161"/>
    </row>
    <row r="844" spans="1:21">
      <c r="A844" s="161"/>
      <c r="B844" s="152"/>
      <c r="C844" s="161"/>
      <c r="D844" s="161"/>
      <c r="E844" s="161"/>
      <c r="F844" s="152"/>
      <c r="G844" s="161"/>
      <c r="H844" s="161"/>
      <c r="I844" s="161"/>
      <c r="J844" s="352"/>
      <c r="K844" s="161"/>
      <c r="L844" s="161"/>
      <c r="M844" s="161"/>
      <c r="N844" s="161"/>
      <c r="O844" s="194"/>
      <c r="P844" s="161"/>
      <c r="Q844" s="158"/>
      <c r="R844" s="158"/>
      <c r="S844" s="161"/>
      <c r="T844" s="161"/>
      <c r="U844" s="161"/>
    </row>
    <row r="845" spans="1:21">
      <c r="A845" s="161"/>
      <c r="B845" s="152"/>
      <c r="C845" s="161"/>
      <c r="D845" s="161"/>
      <c r="E845" s="161"/>
      <c r="F845" s="152"/>
      <c r="G845" s="161"/>
      <c r="H845" s="161"/>
      <c r="I845" s="161"/>
      <c r="J845" s="352"/>
      <c r="K845" s="161"/>
      <c r="L845" s="161"/>
      <c r="M845" s="161"/>
      <c r="N845" s="161"/>
      <c r="O845" s="194"/>
      <c r="P845" s="161"/>
      <c r="Q845" s="158"/>
      <c r="R845" s="158"/>
      <c r="S845" s="161"/>
      <c r="T845" s="161"/>
      <c r="U845" s="161"/>
    </row>
    <row r="846" spans="1:21">
      <c r="A846" s="161"/>
      <c r="B846" s="152"/>
      <c r="C846" s="161"/>
      <c r="D846" s="161"/>
      <c r="E846" s="161"/>
      <c r="F846" s="152"/>
      <c r="G846" s="161"/>
      <c r="H846" s="161"/>
      <c r="I846" s="161"/>
      <c r="J846" s="352"/>
      <c r="K846" s="161"/>
      <c r="L846" s="161"/>
      <c r="M846" s="161"/>
      <c r="N846" s="161"/>
      <c r="O846" s="194"/>
      <c r="P846" s="161"/>
      <c r="Q846" s="158"/>
      <c r="R846" s="158"/>
      <c r="S846" s="161"/>
      <c r="T846" s="161"/>
      <c r="U846" s="161"/>
    </row>
    <row r="847" spans="1:21">
      <c r="A847" s="161"/>
      <c r="B847" s="152"/>
      <c r="C847" s="161"/>
      <c r="D847" s="161"/>
      <c r="E847" s="161"/>
      <c r="F847" s="152"/>
      <c r="G847" s="161"/>
      <c r="H847" s="161"/>
      <c r="I847" s="161"/>
      <c r="J847" s="352"/>
      <c r="K847" s="161"/>
      <c r="L847" s="161"/>
      <c r="M847" s="161"/>
      <c r="N847" s="161"/>
      <c r="O847" s="194"/>
      <c r="P847" s="161"/>
      <c r="Q847" s="158"/>
      <c r="R847" s="158"/>
      <c r="S847" s="161"/>
      <c r="T847" s="161"/>
      <c r="U847" s="161"/>
    </row>
    <row r="848" spans="1:21">
      <c r="A848" s="161"/>
      <c r="B848" s="152"/>
      <c r="C848" s="161"/>
      <c r="D848" s="161"/>
      <c r="E848" s="161"/>
      <c r="F848" s="152"/>
      <c r="G848" s="161"/>
      <c r="H848" s="161"/>
      <c r="I848" s="161"/>
      <c r="J848" s="352"/>
      <c r="K848" s="161"/>
      <c r="L848" s="161"/>
      <c r="M848" s="161"/>
      <c r="N848" s="161"/>
      <c r="O848" s="194"/>
      <c r="P848" s="161"/>
      <c r="Q848" s="158"/>
      <c r="R848" s="158"/>
      <c r="S848" s="161"/>
      <c r="T848" s="161"/>
      <c r="U848" s="161"/>
    </row>
    <row r="849" spans="1:21">
      <c r="A849" s="161"/>
      <c r="B849" s="152"/>
      <c r="C849" s="161"/>
      <c r="D849" s="161"/>
      <c r="E849" s="161"/>
      <c r="F849" s="152"/>
      <c r="G849" s="161"/>
      <c r="H849" s="161"/>
      <c r="I849" s="161"/>
      <c r="J849" s="352"/>
      <c r="K849" s="161"/>
      <c r="L849" s="161"/>
      <c r="M849" s="161"/>
      <c r="N849" s="161"/>
      <c r="O849" s="194"/>
      <c r="P849" s="161"/>
      <c r="Q849" s="158"/>
      <c r="R849" s="158"/>
      <c r="S849" s="161"/>
      <c r="T849" s="161"/>
      <c r="U849" s="161"/>
    </row>
    <row r="850" spans="1:21">
      <c r="A850" s="161"/>
      <c r="B850" s="152"/>
      <c r="C850" s="161"/>
      <c r="D850" s="161"/>
      <c r="E850" s="161"/>
      <c r="F850" s="152"/>
      <c r="G850" s="161"/>
      <c r="H850" s="161"/>
      <c r="I850" s="161"/>
      <c r="J850" s="352"/>
      <c r="K850" s="161"/>
      <c r="L850" s="161"/>
      <c r="M850" s="161"/>
      <c r="N850" s="161"/>
      <c r="O850" s="194"/>
      <c r="P850" s="161"/>
      <c r="Q850" s="158"/>
      <c r="R850" s="158"/>
      <c r="S850" s="161"/>
      <c r="T850" s="161"/>
      <c r="U850" s="161"/>
    </row>
    <row r="851" spans="1:21">
      <c r="A851" s="161"/>
      <c r="B851" s="152"/>
      <c r="C851" s="161"/>
      <c r="D851" s="161"/>
      <c r="E851" s="161"/>
      <c r="F851" s="152"/>
      <c r="G851" s="161"/>
      <c r="H851" s="161"/>
      <c r="I851" s="161"/>
      <c r="J851" s="352"/>
      <c r="K851" s="161"/>
      <c r="L851" s="161"/>
      <c r="M851" s="161"/>
      <c r="N851" s="161"/>
      <c r="O851" s="194"/>
      <c r="P851" s="161"/>
      <c r="Q851" s="158"/>
      <c r="R851" s="158"/>
      <c r="S851" s="161"/>
      <c r="T851" s="161"/>
      <c r="U851" s="161"/>
    </row>
    <row r="852" spans="1:21">
      <c r="A852" s="161"/>
      <c r="B852" s="152"/>
      <c r="C852" s="161"/>
      <c r="D852" s="161"/>
      <c r="E852" s="161"/>
      <c r="F852" s="152"/>
      <c r="G852" s="161"/>
      <c r="H852" s="161"/>
      <c r="I852" s="161"/>
      <c r="J852" s="352"/>
      <c r="K852" s="161"/>
      <c r="L852" s="161"/>
      <c r="M852" s="161"/>
      <c r="N852" s="161"/>
      <c r="O852" s="194"/>
      <c r="P852" s="161"/>
      <c r="Q852" s="158"/>
      <c r="R852" s="158"/>
      <c r="S852" s="161"/>
      <c r="T852" s="161"/>
      <c r="U852" s="161"/>
    </row>
    <row r="853" spans="1:21">
      <c r="A853" s="161"/>
      <c r="B853" s="152"/>
      <c r="C853" s="161"/>
      <c r="D853" s="161"/>
      <c r="E853" s="161"/>
      <c r="F853" s="152"/>
      <c r="G853" s="161"/>
      <c r="H853" s="161"/>
      <c r="I853" s="161"/>
      <c r="J853" s="352"/>
      <c r="K853" s="161"/>
      <c r="L853" s="161"/>
      <c r="M853" s="161"/>
      <c r="N853" s="161"/>
      <c r="O853" s="194"/>
      <c r="P853" s="161"/>
      <c r="Q853" s="158"/>
      <c r="R853" s="158"/>
      <c r="S853" s="161"/>
      <c r="T853" s="161"/>
      <c r="U853" s="161"/>
    </row>
    <row r="854" spans="1:21">
      <c r="A854" s="161"/>
      <c r="B854" s="152"/>
      <c r="C854" s="161"/>
      <c r="D854" s="161"/>
      <c r="E854" s="161"/>
      <c r="F854" s="152"/>
      <c r="G854" s="161"/>
      <c r="H854" s="161"/>
      <c r="I854" s="161"/>
      <c r="J854" s="352"/>
      <c r="K854" s="161"/>
      <c r="L854" s="161"/>
      <c r="M854" s="161"/>
      <c r="N854" s="161"/>
      <c r="O854" s="194"/>
      <c r="P854" s="161"/>
      <c r="Q854" s="158"/>
      <c r="R854" s="158"/>
      <c r="S854" s="161"/>
      <c r="T854" s="161"/>
      <c r="U854" s="161"/>
    </row>
    <row r="855" spans="1:21">
      <c r="A855" s="161"/>
      <c r="B855" s="152"/>
      <c r="C855" s="161"/>
      <c r="D855" s="161"/>
      <c r="E855" s="161"/>
      <c r="F855" s="152"/>
      <c r="G855" s="161"/>
      <c r="H855" s="161"/>
      <c r="I855" s="161"/>
      <c r="J855" s="352"/>
      <c r="K855" s="161"/>
      <c r="L855" s="161"/>
      <c r="M855" s="161"/>
      <c r="N855" s="161"/>
      <c r="O855" s="194"/>
      <c r="P855" s="161"/>
      <c r="Q855" s="158"/>
      <c r="R855" s="158"/>
      <c r="S855" s="161"/>
      <c r="T855" s="161"/>
      <c r="U855" s="161"/>
    </row>
    <row r="856" spans="1:21">
      <c r="A856" s="161"/>
      <c r="B856" s="152"/>
      <c r="C856" s="161"/>
      <c r="D856" s="161"/>
      <c r="E856" s="161"/>
      <c r="F856" s="152"/>
      <c r="G856" s="161"/>
      <c r="H856" s="161"/>
      <c r="I856" s="161"/>
      <c r="J856" s="352"/>
      <c r="K856" s="161"/>
      <c r="L856" s="161"/>
      <c r="M856" s="161"/>
      <c r="N856" s="161"/>
      <c r="O856" s="194"/>
      <c r="P856" s="161"/>
      <c r="Q856" s="158"/>
      <c r="R856" s="158"/>
      <c r="S856" s="161"/>
      <c r="T856" s="161"/>
      <c r="U856" s="161"/>
    </row>
    <row r="857" spans="1:21">
      <c r="A857" s="161"/>
      <c r="B857" s="152"/>
      <c r="C857" s="161"/>
      <c r="D857" s="161"/>
      <c r="E857" s="161"/>
      <c r="F857" s="152"/>
      <c r="G857" s="161"/>
      <c r="H857" s="161"/>
      <c r="I857" s="161"/>
      <c r="J857" s="352"/>
      <c r="K857" s="161"/>
      <c r="L857" s="161"/>
      <c r="M857" s="161"/>
      <c r="N857" s="161"/>
      <c r="O857" s="194"/>
      <c r="P857" s="161"/>
      <c r="Q857" s="158"/>
      <c r="R857" s="158"/>
      <c r="S857" s="161"/>
      <c r="T857" s="161"/>
      <c r="U857" s="161"/>
    </row>
    <row r="858" spans="1:21">
      <c r="A858" s="161"/>
      <c r="B858" s="152"/>
      <c r="C858" s="161"/>
      <c r="D858" s="161"/>
      <c r="E858" s="161"/>
      <c r="F858" s="152"/>
      <c r="G858" s="161"/>
      <c r="H858" s="161"/>
      <c r="I858" s="161"/>
      <c r="J858" s="352"/>
      <c r="K858" s="161"/>
      <c r="L858" s="161"/>
      <c r="M858" s="161"/>
      <c r="N858" s="161"/>
      <c r="O858" s="194"/>
      <c r="P858" s="161"/>
      <c r="Q858" s="158"/>
      <c r="R858" s="158"/>
      <c r="S858" s="161"/>
      <c r="T858" s="161"/>
      <c r="U858" s="161"/>
    </row>
    <row r="859" spans="1:21">
      <c r="A859" s="161"/>
      <c r="B859" s="152"/>
      <c r="C859" s="161"/>
      <c r="D859" s="161"/>
      <c r="E859" s="161"/>
      <c r="F859" s="152"/>
      <c r="G859" s="161"/>
      <c r="H859" s="161"/>
      <c r="I859" s="161"/>
      <c r="J859" s="352"/>
      <c r="K859" s="161"/>
      <c r="L859" s="161"/>
      <c r="M859" s="161"/>
      <c r="N859" s="161"/>
      <c r="O859" s="194"/>
      <c r="P859" s="161"/>
      <c r="Q859" s="158"/>
      <c r="R859" s="158"/>
      <c r="S859" s="161"/>
      <c r="T859" s="161"/>
      <c r="U859" s="161"/>
    </row>
    <row r="860" spans="1:21">
      <c r="A860" s="161"/>
      <c r="B860" s="152"/>
      <c r="C860" s="161"/>
      <c r="D860" s="161"/>
      <c r="E860" s="161"/>
      <c r="F860" s="152"/>
      <c r="G860" s="161"/>
      <c r="H860" s="161"/>
      <c r="I860" s="161"/>
      <c r="J860" s="352"/>
      <c r="K860" s="161"/>
      <c r="L860" s="161"/>
      <c r="M860" s="161"/>
      <c r="N860" s="161"/>
      <c r="O860" s="194"/>
      <c r="P860" s="161"/>
      <c r="Q860" s="158"/>
      <c r="R860" s="158"/>
      <c r="S860" s="161"/>
      <c r="T860" s="161"/>
      <c r="U860" s="161"/>
    </row>
    <row r="861" spans="1:21">
      <c r="A861" s="161"/>
      <c r="B861" s="152"/>
      <c r="C861" s="161"/>
      <c r="D861" s="161"/>
      <c r="E861" s="161"/>
      <c r="F861" s="152"/>
      <c r="G861" s="161"/>
      <c r="H861" s="161"/>
      <c r="I861" s="161"/>
      <c r="J861" s="352"/>
      <c r="K861" s="161"/>
      <c r="L861" s="161"/>
      <c r="M861" s="161"/>
      <c r="N861" s="161"/>
      <c r="O861" s="194"/>
      <c r="P861" s="161"/>
      <c r="Q861" s="158"/>
      <c r="R861" s="158"/>
      <c r="S861" s="161"/>
      <c r="T861" s="161"/>
      <c r="U861" s="161"/>
    </row>
    <row r="862" spans="1:21">
      <c r="A862" s="161"/>
      <c r="B862" s="152"/>
      <c r="C862" s="161"/>
      <c r="D862" s="161"/>
      <c r="E862" s="161"/>
      <c r="F862" s="152"/>
      <c r="G862" s="161"/>
      <c r="H862" s="161"/>
      <c r="I862" s="161"/>
      <c r="J862" s="352"/>
      <c r="K862" s="161"/>
      <c r="L862" s="161"/>
      <c r="M862" s="161"/>
      <c r="N862" s="161"/>
      <c r="O862" s="194"/>
      <c r="P862" s="161"/>
      <c r="Q862" s="158"/>
      <c r="R862" s="158"/>
      <c r="S862" s="161"/>
      <c r="T862" s="161"/>
      <c r="U862" s="161"/>
    </row>
    <row r="863" spans="1:21">
      <c r="A863" s="161"/>
      <c r="B863" s="152"/>
      <c r="C863" s="161"/>
      <c r="D863" s="161"/>
      <c r="E863" s="161"/>
      <c r="F863" s="152"/>
      <c r="G863" s="161"/>
      <c r="H863" s="161"/>
      <c r="I863" s="161"/>
      <c r="J863" s="352"/>
      <c r="K863" s="161"/>
      <c r="L863" s="161"/>
      <c r="M863" s="161"/>
      <c r="N863" s="161"/>
      <c r="O863" s="194"/>
      <c r="P863" s="161"/>
      <c r="Q863" s="158"/>
      <c r="R863" s="158"/>
      <c r="S863" s="161"/>
      <c r="T863" s="161"/>
      <c r="U863" s="161"/>
    </row>
    <row r="864" spans="1:21">
      <c r="A864" s="161"/>
      <c r="B864" s="152"/>
      <c r="C864" s="161"/>
      <c r="D864" s="161"/>
      <c r="E864" s="161"/>
      <c r="F864" s="152"/>
      <c r="G864" s="161"/>
      <c r="H864" s="161"/>
      <c r="I864" s="161"/>
      <c r="J864" s="352"/>
      <c r="K864" s="161"/>
      <c r="L864" s="161"/>
      <c r="M864" s="161"/>
      <c r="N864" s="161"/>
      <c r="O864" s="194"/>
      <c r="P864" s="161"/>
      <c r="Q864" s="158"/>
      <c r="R864" s="158"/>
      <c r="S864" s="161"/>
      <c r="T864" s="161"/>
      <c r="U864" s="161"/>
    </row>
    <row r="865" spans="1:21">
      <c r="A865" s="161"/>
      <c r="B865" s="152"/>
      <c r="C865" s="161"/>
      <c r="D865" s="161"/>
      <c r="E865" s="161"/>
      <c r="F865" s="152"/>
      <c r="G865" s="161"/>
      <c r="H865" s="161"/>
      <c r="I865" s="161"/>
      <c r="J865" s="352"/>
      <c r="K865" s="161"/>
      <c r="L865" s="161"/>
      <c r="M865" s="161"/>
      <c r="N865" s="161"/>
      <c r="O865" s="194"/>
      <c r="P865" s="161"/>
      <c r="Q865" s="158"/>
      <c r="R865" s="158"/>
      <c r="S865" s="161"/>
      <c r="T865" s="161"/>
      <c r="U865" s="161"/>
    </row>
    <row r="866" spans="1:21">
      <c r="A866" s="161"/>
      <c r="B866" s="152"/>
      <c r="C866" s="161"/>
      <c r="D866" s="161"/>
      <c r="E866" s="161"/>
      <c r="F866" s="152"/>
      <c r="G866" s="161"/>
      <c r="H866" s="161"/>
      <c r="I866" s="161"/>
      <c r="J866" s="352"/>
      <c r="K866" s="161"/>
      <c r="L866" s="161"/>
      <c r="M866" s="161"/>
      <c r="N866" s="161"/>
      <c r="O866" s="194"/>
      <c r="P866" s="161"/>
      <c r="Q866" s="158"/>
      <c r="R866" s="158"/>
      <c r="S866" s="161"/>
      <c r="T866" s="161"/>
      <c r="U866" s="161"/>
    </row>
    <row r="867" spans="1:21">
      <c r="A867" s="161"/>
      <c r="B867" s="152"/>
      <c r="C867" s="161"/>
      <c r="D867" s="161"/>
      <c r="E867" s="161"/>
      <c r="F867" s="152"/>
      <c r="G867" s="161"/>
      <c r="H867" s="161"/>
      <c r="I867" s="161"/>
      <c r="J867" s="352"/>
      <c r="K867" s="161"/>
      <c r="L867" s="161"/>
      <c r="M867" s="161"/>
      <c r="N867" s="161"/>
      <c r="O867" s="194"/>
      <c r="P867" s="161"/>
      <c r="Q867" s="158"/>
      <c r="R867" s="158"/>
      <c r="S867" s="161"/>
      <c r="T867" s="161"/>
      <c r="U867" s="161"/>
    </row>
    <row r="868" spans="1:21">
      <c r="A868" s="161"/>
      <c r="B868" s="152"/>
      <c r="C868" s="161"/>
      <c r="D868" s="161"/>
      <c r="E868" s="161"/>
      <c r="F868" s="152"/>
      <c r="G868" s="161"/>
      <c r="H868" s="161"/>
      <c r="I868" s="161"/>
      <c r="J868" s="352"/>
      <c r="K868" s="161"/>
      <c r="L868" s="161"/>
      <c r="M868" s="161"/>
      <c r="N868" s="161"/>
      <c r="O868" s="194"/>
      <c r="P868" s="161"/>
      <c r="Q868" s="158"/>
      <c r="R868" s="158"/>
      <c r="S868" s="161"/>
      <c r="T868" s="161"/>
      <c r="U868" s="161"/>
    </row>
    <row r="869" spans="1:21">
      <c r="A869" s="161"/>
      <c r="B869" s="152"/>
      <c r="C869" s="161"/>
      <c r="D869" s="161"/>
      <c r="E869" s="161"/>
      <c r="F869" s="152"/>
      <c r="G869" s="161"/>
      <c r="H869" s="161"/>
      <c r="I869" s="161"/>
      <c r="J869" s="352"/>
      <c r="K869" s="161"/>
      <c r="L869" s="161"/>
      <c r="M869" s="161"/>
      <c r="N869" s="161"/>
      <c r="O869" s="194"/>
      <c r="P869" s="161"/>
      <c r="Q869" s="158"/>
      <c r="R869" s="158"/>
      <c r="S869" s="161"/>
      <c r="T869" s="161"/>
      <c r="U869" s="161"/>
    </row>
    <row r="870" spans="1:21">
      <c r="A870" s="161"/>
      <c r="B870" s="152"/>
      <c r="C870" s="161"/>
      <c r="D870" s="161"/>
      <c r="E870" s="161"/>
      <c r="F870" s="152"/>
      <c r="G870" s="161"/>
      <c r="H870" s="161"/>
      <c r="I870" s="161"/>
      <c r="J870" s="352"/>
      <c r="K870" s="161"/>
      <c r="L870" s="161"/>
      <c r="M870" s="161"/>
      <c r="N870" s="161"/>
      <c r="O870" s="194"/>
      <c r="P870" s="161"/>
      <c r="Q870" s="158"/>
      <c r="R870" s="158"/>
      <c r="S870" s="161"/>
      <c r="T870" s="161"/>
      <c r="U870" s="161"/>
    </row>
    <row r="871" spans="1:21">
      <c r="A871" s="161"/>
      <c r="B871" s="152"/>
      <c r="C871" s="161"/>
      <c r="D871" s="161"/>
      <c r="E871" s="161"/>
      <c r="F871" s="152"/>
      <c r="G871" s="161"/>
      <c r="H871" s="161"/>
      <c r="I871" s="161"/>
      <c r="J871" s="352"/>
      <c r="K871" s="161"/>
      <c r="L871" s="161"/>
      <c r="M871" s="161"/>
      <c r="N871" s="161"/>
      <c r="O871" s="194"/>
      <c r="P871" s="161"/>
      <c r="Q871" s="158"/>
      <c r="R871" s="158"/>
      <c r="S871" s="161"/>
      <c r="T871" s="161"/>
      <c r="U871" s="161"/>
    </row>
    <row r="872" spans="1:21">
      <c r="A872" s="161"/>
      <c r="B872" s="152"/>
      <c r="C872" s="161"/>
      <c r="D872" s="161"/>
      <c r="E872" s="161"/>
      <c r="F872" s="152"/>
      <c r="G872" s="161"/>
      <c r="H872" s="161"/>
      <c r="I872" s="161"/>
      <c r="J872" s="352"/>
      <c r="K872" s="161"/>
      <c r="L872" s="161"/>
      <c r="M872" s="161"/>
      <c r="N872" s="161"/>
      <c r="O872" s="194"/>
      <c r="P872" s="161"/>
      <c r="Q872" s="158"/>
      <c r="R872" s="158"/>
      <c r="S872" s="161"/>
      <c r="T872" s="161"/>
      <c r="U872" s="161"/>
    </row>
    <row r="873" spans="1:21">
      <c r="A873" s="161"/>
      <c r="B873" s="152"/>
      <c r="C873" s="161"/>
      <c r="D873" s="161"/>
      <c r="E873" s="161"/>
      <c r="F873" s="152"/>
      <c r="G873" s="161"/>
      <c r="H873" s="161"/>
      <c r="I873" s="161"/>
      <c r="J873" s="352"/>
      <c r="K873" s="161"/>
      <c r="L873" s="161"/>
      <c r="M873" s="161"/>
      <c r="N873" s="161"/>
      <c r="O873" s="194"/>
      <c r="P873" s="161"/>
      <c r="Q873" s="158"/>
      <c r="R873" s="158"/>
      <c r="S873" s="161"/>
      <c r="T873" s="161"/>
      <c r="U873" s="161"/>
    </row>
    <row r="874" spans="1:21">
      <c r="A874" s="161"/>
      <c r="B874" s="152"/>
      <c r="C874" s="161"/>
      <c r="D874" s="161"/>
      <c r="E874" s="161"/>
      <c r="F874" s="152"/>
      <c r="G874" s="161"/>
      <c r="H874" s="161"/>
      <c r="I874" s="161"/>
      <c r="J874" s="352"/>
      <c r="K874" s="161"/>
      <c r="L874" s="161"/>
      <c r="M874" s="161"/>
      <c r="N874" s="161"/>
      <c r="O874" s="194"/>
      <c r="P874" s="161"/>
      <c r="Q874" s="158"/>
      <c r="R874" s="158"/>
      <c r="S874" s="161"/>
      <c r="T874" s="161"/>
      <c r="U874" s="161"/>
    </row>
    <row r="875" spans="1:21">
      <c r="A875" s="161"/>
      <c r="B875" s="152"/>
      <c r="C875" s="161"/>
      <c r="D875" s="161"/>
      <c r="E875" s="161"/>
      <c r="F875" s="152"/>
      <c r="G875" s="161"/>
      <c r="H875" s="161"/>
      <c r="I875" s="161"/>
      <c r="J875" s="352"/>
      <c r="K875" s="161"/>
      <c r="L875" s="161"/>
      <c r="M875" s="161"/>
      <c r="N875" s="161"/>
      <c r="O875" s="194"/>
      <c r="P875" s="161"/>
      <c r="Q875" s="158"/>
      <c r="R875" s="158"/>
      <c r="S875" s="161"/>
      <c r="T875" s="161"/>
      <c r="U875" s="161"/>
    </row>
    <row r="876" spans="1:21">
      <c r="A876" s="161"/>
      <c r="B876" s="152"/>
      <c r="C876" s="161"/>
      <c r="D876" s="161"/>
      <c r="E876" s="161"/>
      <c r="F876" s="152"/>
      <c r="G876" s="161"/>
      <c r="H876" s="161"/>
      <c r="I876" s="161"/>
      <c r="J876" s="352"/>
      <c r="K876" s="161"/>
      <c r="L876" s="161"/>
      <c r="M876" s="161"/>
      <c r="N876" s="161"/>
      <c r="O876" s="194"/>
      <c r="P876" s="161"/>
      <c r="Q876" s="158"/>
      <c r="R876" s="158"/>
      <c r="S876" s="161"/>
      <c r="T876" s="161"/>
      <c r="U876" s="161"/>
    </row>
    <row r="877" spans="1:21">
      <c r="A877" s="161"/>
      <c r="B877" s="152"/>
      <c r="C877" s="161"/>
      <c r="D877" s="161"/>
      <c r="E877" s="161"/>
      <c r="F877" s="152"/>
      <c r="G877" s="161"/>
      <c r="H877" s="161"/>
      <c r="I877" s="161"/>
      <c r="J877" s="352"/>
      <c r="K877" s="161"/>
      <c r="L877" s="161"/>
      <c r="M877" s="161"/>
      <c r="N877" s="161"/>
      <c r="O877" s="194"/>
      <c r="P877" s="161"/>
      <c r="Q877" s="158"/>
      <c r="R877" s="158"/>
      <c r="S877" s="161"/>
      <c r="T877" s="161"/>
      <c r="U877" s="161"/>
    </row>
    <row r="878" spans="1:21">
      <c r="A878" s="161"/>
      <c r="B878" s="152"/>
      <c r="C878" s="161"/>
      <c r="D878" s="161"/>
      <c r="E878" s="161"/>
      <c r="F878" s="152"/>
      <c r="G878" s="161"/>
      <c r="H878" s="161"/>
      <c r="I878" s="161"/>
      <c r="J878" s="352"/>
      <c r="K878" s="161"/>
      <c r="L878" s="161"/>
      <c r="M878" s="161"/>
      <c r="N878" s="161"/>
      <c r="O878" s="194"/>
      <c r="P878" s="161"/>
      <c r="Q878" s="158"/>
      <c r="R878" s="158"/>
      <c r="S878" s="161"/>
      <c r="T878" s="161"/>
      <c r="U878" s="161"/>
    </row>
    <row r="879" spans="1:21">
      <c r="A879" s="161"/>
      <c r="B879" s="152"/>
      <c r="C879" s="161"/>
      <c r="D879" s="161"/>
      <c r="E879" s="161"/>
      <c r="F879" s="152"/>
      <c r="G879" s="161"/>
      <c r="H879" s="161"/>
      <c r="I879" s="161"/>
      <c r="J879" s="352"/>
      <c r="K879" s="161"/>
      <c r="L879" s="161"/>
      <c r="M879" s="161"/>
      <c r="N879" s="161"/>
      <c r="O879" s="194"/>
      <c r="P879" s="161"/>
      <c r="Q879" s="158"/>
      <c r="R879" s="158"/>
      <c r="S879" s="161"/>
      <c r="T879" s="161"/>
      <c r="U879" s="161"/>
    </row>
    <row r="880" spans="1:21">
      <c r="A880" s="161"/>
      <c r="B880" s="152"/>
      <c r="C880" s="161"/>
      <c r="D880" s="161"/>
      <c r="E880" s="161"/>
      <c r="F880" s="152"/>
      <c r="G880" s="161"/>
      <c r="H880" s="161"/>
      <c r="I880" s="161"/>
      <c r="J880" s="352"/>
      <c r="K880" s="161"/>
      <c r="L880" s="161"/>
      <c r="M880" s="161"/>
      <c r="N880" s="161"/>
      <c r="O880" s="194"/>
      <c r="P880" s="161"/>
      <c r="Q880" s="158"/>
      <c r="R880" s="158"/>
      <c r="S880" s="161"/>
      <c r="T880" s="161"/>
      <c r="U880" s="161"/>
    </row>
    <row r="881" spans="1:21">
      <c r="A881" s="161"/>
      <c r="B881" s="152"/>
      <c r="C881" s="161"/>
      <c r="D881" s="161"/>
      <c r="E881" s="161"/>
      <c r="F881" s="152"/>
      <c r="G881" s="161"/>
      <c r="H881" s="161"/>
      <c r="I881" s="161"/>
      <c r="J881" s="352"/>
      <c r="K881" s="161"/>
      <c r="L881" s="161"/>
      <c r="M881" s="161"/>
      <c r="N881" s="161"/>
      <c r="O881" s="194"/>
      <c r="P881" s="161"/>
      <c r="Q881" s="158"/>
      <c r="R881" s="158"/>
      <c r="S881" s="161"/>
      <c r="T881" s="161"/>
      <c r="U881" s="161"/>
    </row>
    <row r="882" spans="1:21">
      <c r="A882" s="161"/>
      <c r="B882" s="152"/>
      <c r="C882" s="161"/>
      <c r="D882" s="161"/>
      <c r="E882" s="161"/>
      <c r="F882" s="152"/>
      <c r="G882" s="161"/>
      <c r="H882" s="161"/>
      <c r="I882" s="161"/>
      <c r="J882" s="352"/>
      <c r="K882" s="161"/>
      <c r="L882" s="161"/>
      <c r="M882" s="161"/>
      <c r="N882" s="161"/>
      <c r="O882" s="194"/>
      <c r="P882" s="161"/>
      <c r="Q882" s="158"/>
      <c r="R882" s="158"/>
      <c r="S882" s="161"/>
      <c r="T882" s="161"/>
      <c r="U882" s="161"/>
    </row>
    <row r="883" spans="1:21">
      <c r="A883" s="161"/>
      <c r="B883" s="152"/>
      <c r="C883" s="161"/>
      <c r="D883" s="161"/>
      <c r="E883" s="161"/>
      <c r="F883" s="152"/>
      <c r="G883" s="161"/>
      <c r="H883" s="161"/>
      <c r="I883" s="161"/>
      <c r="J883" s="352"/>
      <c r="K883" s="161"/>
      <c r="L883" s="161"/>
      <c r="M883" s="161"/>
      <c r="N883" s="161"/>
      <c r="O883" s="194"/>
      <c r="P883" s="161"/>
      <c r="Q883" s="158"/>
      <c r="R883" s="158"/>
      <c r="S883" s="161"/>
      <c r="T883" s="161"/>
      <c r="U883" s="161"/>
    </row>
    <row r="884" spans="1:21">
      <c r="A884" s="161"/>
      <c r="B884" s="152"/>
      <c r="C884" s="161"/>
      <c r="D884" s="161"/>
      <c r="E884" s="161"/>
      <c r="F884" s="152"/>
      <c r="G884" s="161"/>
      <c r="H884" s="161"/>
      <c r="I884" s="161"/>
      <c r="J884" s="352"/>
      <c r="K884" s="161"/>
      <c r="L884" s="161"/>
      <c r="M884" s="161"/>
      <c r="N884" s="161"/>
      <c r="O884" s="194"/>
      <c r="P884" s="161"/>
      <c r="Q884" s="158"/>
      <c r="R884" s="158"/>
      <c r="S884" s="161"/>
      <c r="T884" s="161"/>
      <c r="U884" s="161"/>
    </row>
    <row r="885" spans="1:21">
      <c r="A885" s="161"/>
      <c r="B885" s="152"/>
      <c r="C885" s="161"/>
      <c r="D885" s="161"/>
      <c r="E885" s="161"/>
      <c r="F885" s="152"/>
      <c r="G885" s="161"/>
      <c r="H885" s="161"/>
      <c r="I885" s="161"/>
      <c r="J885" s="352"/>
      <c r="K885" s="161"/>
      <c r="L885" s="161"/>
      <c r="M885" s="161"/>
      <c r="N885" s="161"/>
      <c r="O885" s="194"/>
      <c r="P885" s="161"/>
      <c r="Q885" s="158"/>
      <c r="R885" s="158"/>
      <c r="S885" s="161"/>
      <c r="T885" s="161"/>
      <c r="U885" s="161"/>
    </row>
    <row r="886" spans="1:21">
      <c r="A886" s="161"/>
      <c r="B886" s="152"/>
      <c r="C886" s="161"/>
      <c r="D886" s="161"/>
      <c r="E886" s="161"/>
      <c r="F886" s="152"/>
      <c r="G886" s="161"/>
      <c r="H886" s="161"/>
      <c r="I886" s="161"/>
      <c r="J886" s="352"/>
      <c r="K886" s="161"/>
      <c r="L886" s="161"/>
      <c r="M886" s="161"/>
      <c r="N886" s="161"/>
      <c r="O886" s="194"/>
      <c r="P886" s="161"/>
      <c r="Q886" s="158"/>
      <c r="R886" s="158"/>
      <c r="S886" s="161"/>
      <c r="T886" s="161"/>
      <c r="U886" s="161"/>
    </row>
    <row r="887" spans="1:21">
      <c r="A887" s="161"/>
      <c r="B887" s="152"/>
      <c r="C887" s="161"/>
      <c r="D887" s="161"/>
      <c r="E887" s="161"/>
      <c r="F887" s="152"/>
      <c r="G887" s="161"/>
      <c r="H887" s="161"/>
      <c r="I887" s="161"/>
      <c r="J887" s="352"/>
      <c r="K887" s="161"/>
      <c r="L887" s="161"/>
      <c r="M887" s="161"/>
      <c r="N887" s="161"/>
      <c r="O887" s="194"/>
      <c r="P887" s="161"/>
      <c r="Q887" s="158"/>
      <c r="R887" s="158"/>
      <c r="S887" s="161"/>
      <c r="T887" s="161"/>
      <c r="U887" s="161"/>
    </row>
    <row r="888" spans="1:21">
      <c r="A888" s="161"/>
      <c r="B888" s="152"/>
      <c r="C888" s="161"/>
      <c r="D888" s="161"/>
      <c r="E888" s="161"/>
      <c r="F888" s="152"/>
      <c r="G888" s="161"/>
      <c r="H888" s="161"/>
      <c r="I888" s="161"/>
      <c r="J888" s="352"/>
      <c r="K888" s="161"/>
      <c r="L888" s="161"/>
      <c r="M888" s="161"/>
      <c r="N888" s="161"/>
      <c r="O888" s="194"/>
      <c r="P888" s="161"/>
      <c r="Q888" s="158"/>
      <c r="R888" s="158"/>
      <c r="S888" s="161"/>
      <c r="T888" s="161"/>
      <c r="U888" s="161"/>
    </row>
    <row r="889" spans="1:21">
      <c r="A889" s="161"/>
      <c r="B889" s="152"/>
      <c r="C889" s="161"/>
      <c r="D889" s="161"/>
      <c r="E889" s="161"/>
      <c r="F889" s="152"/>
      <c r="G889" s="161"/>
      <c r="H889" s="161"/>
      <c r="I889" s="161"/>
      <c r="J889" s="352"/>
      <c r="K889" s="161"/>
      <c r="L889" s="161"/>
      <c r="M889" s="161"/>
      <c r="N889" s="161"/>
      <c r="O889" s="194"/>
      <c r="P889" s="161"/>
      <c r="Q889" s="158"/>
      <c r="R889" s="158"/>
      <c r="S889" s="161"/>
      <c r="T889" s="161"/>
      <c r="U889" s="161"/>
    </row>
    <row r="890" spans="1:21">
      <c r="A890" s="161"/>
      <c r="B890" s="152"/>
      <c r="C890" s="161"/>
      <c r="D890" s="161"/>
      <c r="E890" s="161"/>
      <c r="F890" s="152"/>
      <c r="G890" s="161"/>
      <c r="H890" s="161"/>
      <c r="I890" s="161"/>
      <c r="J890" s="352"/>
      <c r="K890" s="161"/>
      <c r="L890" s="161"/>
      <c r="M890" s="161"/>
      <c r="N890" s="161"/>
      <c r="O890" s="194"/>
      <c r="P890" s="161"/>
      <c r="Q890" s="158"/>
      <c r="R890" s="158"/>
      <c r="S890" s="161"/>
      <c r="T890" s="161"/>
      <c r="U890" s="161"/>
    </row>
    <row r="891" spans="1:21">
      <c r="A891" s="161"/>
      <c r="B891" s="152"/>
      <c r="C891" s="161"/>
      <c r="D891" s="161"/>
      <c r="E891" s="161"/>
      <c r="F891" s="152"/>
      <c r="G891" s="161"/>
      <c r="H891" s="161"/>
      <c r="I891" s="161"/>
      <c r="J891" s="352"/>
      <c r="K891" s="161"/>
      <c r="L891" s="161"/>
      <c r="M891" s="161"/>
      <c r="N891" s="161"/>
      <c r="O891" s="194"/>
      <c r="P891" s="161"/>
      <c r="Q891" s="158"/>
      <c r="R891" s="158"/>
      <c r="S891" s="161"/>
      <c r="T891" s="161"/>
      <c r="U891" s="161"/>
    </row>
    <row r="892" spans="1:21">
      <c r="A892" s="161"/>
      <c r="B892" s="152"/>
      <c r="C892" s="161"/>
      <c r="D892" s="161"/>
      <c r="E892" s="161"/>
      <c r="F892" s="152"/>
      <c r="G892" s="161"/>
      <c r="H892" s="161"/>
      <c r="I892" s="161"/>
      <c r="J892" s="352"/>
      <c r="K892" s="161"/>
      <c r="L892" s="161"/>
      <c r="M892" s="161"/>
      <c r="N892" s="161"/>
      <c r="O892" s="194"/>
      <c r="P892" s="161"/>
      <c r="Q892" s="158"/>
      <c r="R892" s="158"/>
      <c r="S892" s="161"/>
      <c r="T892" s="161"/>
      <c r="U892" s="161"/>
    </row>
    <row r="893" spans="1:21">
      <c r="A893" s="161"/>
      <c r="B893" s="152"/>
      <c r="C893" s="161"/>
      <c r="D893" s="161"/>
      <c r="E893" s="161"/>
      <c r="F893" s="152"/>
      <c r="G893" s="161"/>
      <c r="H893" s="161"/>
      <c r="I893" s="161"/>
      <c r="J893" s="352"/>
      <c r="K893" s="161"/>
      <c r="L893" s="161"/>
      <c r="M893" s="161"/>
      <c r="N893" s="161"/>
      <c r="O893" s="194"/>
      <c r="P893" s="161"/>
      <c r="Q893" s="158"/>
      <c r="R893" s="158"/>
      <c r="S893" s="161"/>
      <c r="T893" s="161"/>
      <c r="U893" s="161"/>
    </row>
    <row r="894" spans="1:21">
      <c r="A894" s="161"/>
      <c r="B894" s="152"/>
      <c r="C894" s="161"/>
      <c r="D894" s="161"/>
      <c r="E894" s="161"/>
      <c r="F894" s="152"/>
      <c r="G894" s="161"/>
      <c r="H894" s="161"/>
      <c r="I894" s="161"/>
      <c r="J894" s="352"/>
      <c r="K894" s="161"/>
      <c r="L894" s="161"/>
      <c r="M894" s="161"/>
      <c r="N894" s="161"/>
      <c r="O894" s="194"/>
      <c r="P894" s="161"/>
      <c r="Q894" s="158"/>
      <c r="R894" s="158"/>
      <c r="S894" s="161"/>
      <c r="T894" s="161"/>
      <c r="U894" s="161"/>
    </row>
    <row r="895" spans="1:21">
      <c r="A895" s="161"/>
      <c r="B895" s="152"/>
      <c r="C895" s="161"/>
      <c r="D895" s="161"/>
      <c r="E895" s="161"/>
      <c r="F895" s="152"/>
      <c r="G895" s="161"/>
      <c r="H895" s="161"/>
      <c r="I895" s="161"/>
      <c r="J895" s="352"/>
      <c r="K895" s="161"/>
      <c r="L895" s="161"/>
      <c r="M895" s="161"/>
      <c r="N895" s="161"/>
      <c r="O895" s="194"/>
      <c r="P895" s="161"/>
      <c r="Q895" s="158"/>
      <c r="R895" s="158"/>
      <c r="S895" s="161"/>
      <c r="T895" s="161"/>
      <c r="U895" s="161"/>
    </row>
    <row r="896" spans="1:21">
      <c r="A896" s="161"/>
      <c r="B896" s="152"/>
      <c r="C896" s="161"/>
      <c r="D896" s="161"/>
      <c r="E896" s="161"/>
      <c r="F896" s="152"/>
      <c r="G896" s="161"/>
      <c r="H896" s="161"/>
      <c r="I896" s="161"/>
      <c r="J896" s="352"/>
      <c r="K896" s="161"/>
      <c r="L896" s="161"/>
      <c r="M896" s="161"/>
      <c r="N896" s="161"/>
      <c r="O896" s="194"/>
      <c r="P896" s="161"/>
      <c r="Q896" s="158"/>
      <c r="R896" s="158"/>
      <c r="S896" s="161"/>
      <c r="T896" s="161"/>
      <c r="U896" s="161"/>
    </row>
    <row r="897" spans="1:21">
      <c r="A897" s="161"/>
      <c r="B897" s="152"/>
      <c r="C897" s="161"/>
      <c r="D897" s="161"/>
      <c r="E897" s="161"/>
      <c r="F897" s="152"/>
      <c r="G897" s="161"/>
      <c r="H897" s="161"/>
      <c r="I897" s="161"/>
      <c r="J897" s="352"/>
      <c r="K897" s="161"/>
      <c r="L897" s="161"/>
      <c r="M897" s="161"/>
      <c r="N897" s="161"/>
      <c r="O897" s="194"/>
      <c r="P897" s="161"/>
      <c r="Q897" s="158"/>
      <c r="R897" s="158"/>
      <c r="S897" s="161"/>
      <c r="T897" s="161"/>
      <c r="U897" s="161"/>
    </row>
    <row r="898" spans="1:21">
      <c r="A898" s="161"/>
      <c r="B898" s="152"/>
      <c r="C898" s="161"/>
      <c r="D898" s="161"/>
      <c r="E898" s="161"/>
      <c r="F898" s="152"/>
      <c r="G898" s="161"/>
      <c r="H898" s="161"/>
      <c r="I898" s="161"/>
      <c r="J898" s="352"/>
      <c r="K898" s="161"/>
      <c r="L898" s="161"/>
      <c r="M898" s="161"/>
      <c r="N898" s="161"/>
      <c r="O898" s="194"/>
      <c r="P898" s="161"/>
      <c r="Q898" s="158"/>
      <c r="R898" s="158"/>
      <c r="S898" s="161"/>
      <c r="T898" s="161"/>
      <c r="U898" s="161"/>
    </row>
    <row r="899" spans="1:21">
      <c r="A899" s="161"/>
      <c r="B899" s="152"/>
      <c r="C899" s="161"/>
      <c r="D899" s="161"/>
      <c r="E899" s="161"/>
      <c r="F899" s="152"/>
      <c r="G899" s="161"/>
      <c r="H899" s="161"/>
      <c r="I899" s="161"/>
      <c r="J899" s="352"/>
      <c r="K899" s="161"/>
      <c r="L899" s="161"/>
      <c r="M899" s="161"/>
      <c r="N899" s="161"/>
      <c r="O899" s="194"/>
      <c r="P899" s="161"/>
      <c r="Q899" s="158"/>
      <c r="R899" s="158"/>
      <c r="S899" s="161"/>
      <c r="T899" s="161"/>
      <c r="U899" s="161"/>
    </row>
    <row r="900" spans="1:21">
      <c r="A900" s="161"/>
      <c r="B900" s="152"/>
      <c r="C900" s="161"/>
      <c r="D900" s="161"/>
      <c r="E900" s="161"/>
      <c r="F900" s="152"/>
      <c r="G900" s="161"/>
      <c r="H900" s="161"/>
      <c r="I900" s="161"/>
      <c r="J900" s="352"/>
      <c r="K900" s="161"/>
      <c r="L900" s="161"/>
      <c r="M900" s="161"/>
      <c r="N900" s="161"/>
      <c r="O900" s="194"/>
      <c r="P900" s="161"/>
      <c r="Q900" s="158"/>
      <c r="R900" s="158"/>
      <c r="S900" s="161"/>
      <c r="T900" s="161"/>
      <c r="U900" s="161"/>
    </row>
    <row r="901" spans="1:21">
      <c r="A901" s="161"/>
      <c r="B901" s="152"/>
      <c r="C901" s="161"/>
      <c r="D901" s="161"/>
      <c r="E901" s="161"/>
      <c r="F901" s="152"/>
      <c r="G901" s="161"/>
      <c r="H901" s="161"/>
      <c r="I901" s="161"/>
      <c r="J901" s="352"/>
      <c r="K901" s="161"/>
      <c r="L901" s="161"/>
      <c r="M901" s="161"/>
      <c r="N901" s="161"/>
      <c r="O901" s="194"/>
      <c r="P901" s="161"/>
      <c r="Q901" s="158"/>
      <c r="R901" s="158"/>
      <c r="S901" s="161"/>
      <c r="T901" s="161"/>
      <c r="U901" s="161"/>
    </row>
    <row r="902" spans="1:21">
      <c r="A902" s="161"/>
      <c r="B902" s="152"/>
      <c r="C902" s="161"/>
      <c r="D902" s="161"/>
      <c r="E902" s="161"/>
      <c r="F902" s="152"/>
      <c r="G902" s="161"/>
      <c r="H902" s="161"/>
      <c r="I902" s="161"/>
      <c r="J902" s="352"/>
      <c r="K902" s="161"/>
      <c r="L902" s="161"/>
      <c r="M902" s="161"/>
      <c r="N902" s="161"/>
      <c r="O902" s="194"/>
      <c r="P902" s="161"/>
      <c r="Q902" s="158"/>
      <c r="R902" s="158"/>
      <c r="S902" s="161"/>
      <c r="T902" s="161"/>
      <c r="U902" s="161"/>
    </row>
    <row r="903" spans="1:21">
      <c r="A903" s="161"/>
      <c r="B903" s="152"/>
      <c r="C903" s="161"/>
      <c r="D903" s="161"/>
      <c r="E903" s="161"/>
      <c r="F903" s="152"/>
      <c r="G903" s="161"/>
      <c r="H903" s="161"/>
      <c r="I903" s="161"/>
      <c r="J903" s="352"/>
      <c r="K903" s="161"/>
      <c r="L903" s="161"/>
      <c r="M903" s="161"/>
      <c r="N903" s="161"/>
      <c r="O903" s="194"/>
      <c r="P903" s="161"/>
      <c r="Q903" s="158"/>
      <c r="R903" s="158"/>
      <c r="S903" s="161"/>
      <c r="T903" s="161"/>
      <c r="U903" s="161"/>
    </row>
    <row r="904" spans="1:21">
      <c r="A904" s="161"/>
      <c r="B904" s="152"/>
      <c r="C904" s="161"/>
      <c r="D904" s="161"/>
      <c r="E904" s="161"/>
      <c r="F904" s="152"/>
      <c r="G904" s="161"/>
      <c r="H904" s="161"/>
      <c r="I904" s="161"/>
      <c r="J904" s="352"/>
      <c r="K904" s="161"/>
      <c r="L904" s="161"/>
      <c r="M904" s="161"/>
      <c r="N904" s="161"/>
      <c r="O904" s="194"/>
      <c r="P904" s="161"/>
      <c r="Q904" s="158"/>
      <c r="R904" s="158"/>
      <c r="S904" s="161"/>
      <c r="T904" s="161"/>
      <c r="U904" s="161"/>
    </row>
    <row r="905" spans="1:21">
      <c r="A905" s="161"/>
      <c r="B905" s="152"/>
      <c r="C905" s="161"/>
      <c r="D905" s="161"/>
      <c r="E905" s="161"/>
      <c r="F905" s="152"/>
      <c r="G905" s="161"/>
      <c r="H905" s="161"/>
      <c r="I905" s="161"/>
      <c r="J905" s="352"/>
      <c r="K905" s="161"/>
      <c r="L905" s="161"/>
      <c r="M905" s="161"/>
      <c r="N905" s="161"/>
      <c r="O905" s="194"/>
      <c r="P905" s="161"/>
      <c r="Q905" s="158"/>
      <c r="R905" s="158"/>
      <c r="S905" s="161"/>
      <c r="T905" s="161"/>
      <c r="U905" s="161"/>
    </row>
    <row r="906" spans="1:21">
      <c r="A906" s="161"/>
      <c r="B906" s="152"/>
      <c r="C906" s="161"/>
      <c r="D906" s="161"/>
      <c r="E906" s="161"/>
      <c r="F906" s="152"/>
      <c r="G906" s="161"/>
      <c r="H906" s="161"/>
      <c r="I906" s="161"/>
      <c r="J906" s="352"/>
      <c r="K906" s="161"/>
      <c r="L906" s="161"/>
      <c r="M906" s="161"/>
      <c r="N906" s="161"/>
      <c r="O906" s="194"/>
      <c r="P906" s="161"/>
      <c r="Q906" s="158"/>
      <c r="R906" s="158"/>
      <c r="S906" s="161"/>
      <c r="T906" s="161"/>
      <c r="U906" s="161"/>
    </row>
    <row r="907" spans="1:21">
      <c r="A907" s="161"/>
      <c r="B907" s="152"/>
      <c r="C907" s="161"/>
      <c r="D907" s="161"/>
      <c r="E907" s="161"/>
      <c r="F907" s="152"/>
      <c r="G907" s="161"/>
      <c r="H907" s="161"/>
      <c r="I907" s="161"/>
      <c r="J907" s="352"/>
      <c r="K907" s="161"/>
      <c r="L907" s="161"/>
      <c r="M907" s="161"/>
      <c r="N907" s="161"/>
      <c r="O907" s="194"/>
      <c r="P907" s="161"/>
      <c r="Q907" s="158"/>
      <c r="R907" s="158"/>
      <c r="S907" s="161"/>
      <c r="T907" s="161"/>
      <c r="U907" s="161"/>
    </row>
    <row r="908" spans="1:21">
      <c r="A908" s="161"/>
      <c r="B908" s="152"/>
      <c r="C908" s="161"/>
      <c r="D908" s="161"/>
      <c r="E908" s="161"/>
      <c r="F908" s="152"/>
      <c r="G908" s="161"/>
      <c r="H908" s="161"/>
      <c r="I908" s="161"/>
      <c r="J908" s="352"/>
      <c r="K908" s="161"/>
      <c r="L908" s="161"/>
      <c r="M908" s="161"/>
      <c r="N908" s="161"/>
      <c r="O908" s="194"/>
      <c r="P908" s="161"/>
      <c r="Q908" s="158"/>
      <c r="R908" s="158"/>
      <c r="S908" s="161"/>
      <c r="T908" s="161"/>
      <c r="U908" s="161"/>
    </row>
    <row r="909" spans="1:21">
      <c r="A909" s="161"/>
      <c r="B909" s="152"/>
      <c r="C909" s="161"/>
      <c r="D909" s="161"/>
      <c r="E909" s="161"/>
      <c r="F909" s="152"/>
      <c r="G909" s="161"/>
      <c r="H909" s="161"/>
      <c r="I909" s="161"/>
      <c r="J909" s="352"/>
      <c r="K909" s="161"/>
      <c r="L909" s="161"/>
      <c r="M909" s="161"/>
      <c r="N909" s="161"/>
      <c r="O909" s="194"/>
      <c r="P909" s="161"/>
      <c r="Q909" s="158"/>
      <c r="R909" s="158"/>
      <c r="S909" s="161"/>
      <c r="T909" s="161"/>
      <c r="U909" s="161"/>
    </row>
    <row r="910" spans="1:21">
      <c r="A910" s="161"/>
      <c r="B910" s="152"/>
      <c r="C910" s="161"/>
      <c r="D910" s="161"/>
      <c r="E910" s="161"/>
      <c r="F910" s="152"/>
      <c r="G910" s="161"/>
      <c r="H910" s="161"/>
      <c r="I910" s="161"/>
      <c r="J910" s="352"/>
      <c r="K910" s="161"/>
      <c r="L910" s="161"/>
      <c r="M910" s="161"/>
      <c r="N910" s="161"/>
      <c r="O910" s="194"/>
      <c r="P910" s="161"/>
      <c r="Q910" s="158"/>
      <c r="R910" s="158"/>
      <c r="S910" s="161"/>
      <c r="T910" s="161"/>
      <c r="U910" s="161"/>
    </row>
    <row r="911" spans="1:21">
      <c r="A911" s="161"/>
      <c r="B911" s="152"/>
      <c r="C911" s="161"/>
      <c r="D911" s="161"/>
      <c r="E911" s="161"/>
      <c r="F911" s="152"/>
      <c r="G911" s="161"/>
      <c r="H911" s="161"/>
      <c r="I911" s="161"/>
      <c r="J911" s="352"/>
      <c r="K911" s="161"/>
      <c r="L911" s="161"/>
      <c r="M911" s="161"/>
      <c r="N911" s="161"/>
      <c r="O911" s="194"/>
      <c r="P911" s="161"/>
      <c r="Q911" s="158"/>
      <c r="R911" s="158"/>
      <c r="S911" s="161"/>
      <c r="T911" s="161"/>
      <c r="U911" s="161"/>
    </row>
    <row r="912" spans="1:21">
      <c r="A912" s="161"/>
      <c r="B912" s="152"/>
      <c r="C912" s="161"/>
      <c r="D912" s="161"/>
      <c r="E912" s="161"/>
      <c r="F912" s="152"/>
      <c r="G912" s="161"/>
      <c r="H912" s="161"/>
      <c r="I912" s="161"/>
      <c r="J912" s="352"/>
      <c r="K912" s="161"/>
      <c r="L912" s="161"/>
      <c r="M912" s="161"/>
      <c r="N912" s="161"/>
      <c r="O912" s="194"/>
      <c r="P912" s="161"/>
      <c r="Q912" s="158"/>
      <c r="R912" s="158"/>
      <c r="S912" s="161"/>
      <c r="T912" s="161"/>
      <c r="U912" s="161"/>
    </row>
    <row r="913" spans="1:21">
      <c r="A913" s="161"/>
      <c r="B913" s="152"/>
      <c r="C913" s="161"/>
      <c r="D913" s="161"/>
      <c r="E913" s="161"/>
      <c r="F913" s="152"/>
      <c r="G913" s="161"/>
      <c r="H913" s="161"/>
      <c r="I913" s="161"/>
      <c r="J913" s="352"/>
      <c r="K913" s="161"/>
      <c r="L913" s="161"/>
      <c r="M913" s="161"/>
      <c r="N913" s="161"/>
      <c r="O913" s="194"/>
      <c r="P913" s="161"/>
      <c r="Q913" s="158"/>
      <c r="R913" s="158"/>
      <c r="S913" s="161"/>
      <c r="T913" s="161"/>
      <c r="U913" s="161"/>
    </row>
    <row r="914" spans="1:21">
      <c r="A914" s="161"/>
      <c r="B914" s="152"/>
      <c r="C914" s="161"/>
      <c r="D914" s="161"/>
      <c r="E914" s="161"/>
      <c r="F914" s="152"/>
      <c r="G914" s="161"/>
      <c r="H914" s="161"/>
      <c r="I914" s="161"/>
      <c r="J914" s="352"/>
      <c r="K914" s="161"/>
      <c r="L914" s="161"/>
      <c r="M914" s="161"/>
      <c r="N914" s="161"/>
      <c r="O914" s="194"/>
      <c r="P914" s="161"/>
      <c r="Q914" s="158"/>
      <c r="R914" s="158"/>
      <c r="S914" s="161"/>
      <c r="T914" s="161"/>
      <c r="U914" s="161"/>
    </row>
    <row r="915" spans="1:21">
      <c r="A915" s="161"/>
      <c r="B915" s="152"/>
      <c r="C915" s="161"/>
      <c r="D915" s="161"/>
      <c r="E915" s="161"/>
      <c r="F915" s="152"/>
      <c r="G915" s="161"/>
      <c r="H915" s="161"/>
      <c r="I915" s="161"/>
      <c r="J915" s="352"/>
      <c r="K915" s="161"/>
      <c r="L915" s="161"/>
      <c r="M915" s="161"/>
      <c r="N915" s="161"/>
      <c r="O915" s="194"/>
      <c r="P915" s="161"/>
      <c r="Q915" s="158"/>
      <c r="R915" s="158"/>
      <c r="S915" s="161"/>
      <c r="T915" s="161"/>
      <c r="U915" s="161"/>
    </row>
    <row r="916" spans="1:21">
      <c r="A916" s="161"/>
      <c r="B916" s="152"/>
      <c r="C916" s="161"/>
      <c r="D916" s="161"/>
      <c r="E916" s="161"/>
      <c r="F916" s="152"/>
      <c r="G916" s="161"/>
      <c r="H916" s="161"/>
      <c r="I916" s="161"/>
      <c r="J916" s="352"/>
      <c r="K916" s="161"/>
      <c r="L916" s="161"/>
      <c r="M916" s="161"/>
      <c r="N916" s="161"/>
      <c r="O916" s="194"/>
      <c r="P916" s="161"/>
      <c r="Q916" s="158"/>
      <c r="R916" s="158"/>
      <c r="S916" s="161"/>
      <c r="T916" s="161"/>
      <c r="U916" s="161"/>
    </row>
    <row r="917" spans="1:21">
      <c r="A917" s="161"/>
      <c r="B917" s="152"/>
      <c r="C917" s="161"/>
      <c r="D917" s="161"/>
      <c r="E917" s="161"/>
      <c r="F917" s="152"/>
      <c r="G917" s="161"/>
      <c r="H917" s="161"/>
      <c r="I917" s="161"/>
      <c r="J917" s="352"/>
      <c r="K917" s="161"/>
      <c r="L917" s="161"/>
      <c r="M917" s="161"/>
      <c r="N917" s="161"/>
      <c r="O917" s="194"/>
      <c r="P917" s="161"/>
      <c r="Q917" s="158"/>
      <c r="R917" s="158"/>
      <c r="S917" s="161"/>
      <c r="T917" s="161"/>
      <c r="U917" s="161"/>
    </row>
    <row r="918" spans="1:21">
      <c r="A918" s="161"/>
      <c r="B918" s="152"/>
      <c r="C918" s="161"/>
      <c r="D918" s="161"/>
      <c r="E918" s="161"/>
      <c r="F918" s="152"/>
      <c r="G918" s="161"/>
      <c r="H918" s="161"/>
      <c r="I918" s="161"/>
      <c r="J918" s="352"/>
      <c r="K918" s="161"/>
      <c r="L918" s="161"/>
      <c r="M918" s="161"/>
      <c r="N918" s="161"/>
      <c r="O918" s="194"/>
      <c r="P918" s="161"/>
      <c r="Q918" s="158"/>
      <c r="R918" s="158"/>
      <c r="S918" s="161"/>
      <c r="T918" s="161"/>
      <c r="U918" s="161"/>
    </row>
    <row r="919" spans="1:21">
      <c r="A919" s="161"/>
      <c r="B919" s="152"/>
      <c r="C919" s="161"/>
      <c r="D919" s="161"/>
      <c r="E919" s="161"/>
      <c r="F919" s="152"/>
      <c r="G919" s="161"/>
      <c r="H919" s="161"/>
      <c r="I919" s="161"/>
      <c r="J919" s="352"/>
      <c r="K919" s="161"/>
      <c r="L919" s="161"/>
      <c r="M919" s="161"/>
      <c r="N919" s="161"/>
      <c r="O919" s="194"/>
      <c r="P919" s="161"/>
      <c r="Q919" s="158"/>
      <c r="R919" s="158"/>
      <c r="S919" s="161"/>
      <c r="T919" s="161"/>
      <c r="U919" s="161"/>
    </row>
    <row r="920" spans="1:21">
      <c r="A920" s="161"/>
      <c r="B920" s="152"/>
      <c r="C920" s="161"/>
      <c r="D920" s="161"/>
      <c r="E920" s="161"/>
      <c r="F920" s="152"/>
      <c r="G920" s="161"/>
      <c r="H920" s="161"/>
      <c r="I920" s="161"/>
      <c r="J920" s="352"/>
      <c r="K920" s="161"/>
      <c r="L920" s="161"/>
      <c r="M920" s="161"/>
      <c r="N920" s="161"/>
      <c r="O920" s="194"/>
      <c r="P920" s="161"/>
      <c r="Q920" s="158"/>
      <c r="R920" s="158"/>
      <c r="S920" s="161"/>
      <c r="T920" s="161"/>
      <c r="U920" s="161"/>
    </row>
    <row r="921" spans="1:21">
      <c r="A921" s="161"/>
      <c r="B921" s="152"/>
      <c r="C921" s="161"/>
      <c r="D921" s="161"/>
      <c r="E921" s="161"/>
      <c r="F921" s="152"/>
      <c r="G921" s="161"/>
      <c r="H921" s="161"/>
      <c r="I921" s="161"/>
      <c r="J921" s="352"/>
      <c r="K921" s="161"/>
      <c r="L921" s="161"/>
      <c r="M921" s="161"/>
      <c r="N921" s="161"/>
      <c r="O921" s="194"/>
      <c r="P921" s="161"/>
      <c r="Q921" s="158"/>
      <c r="R921" s="158"/>
      <c r="S921" s="161"/>
      <c r="T921" s="161"/>
      <c r="U921" s="161"/>
    </row>
    <row r="922" spans="1:21">
      <c r="A922" s="161"/>
      <c r="B922" s="152"/>
      <c r="C922" s="161"/>
      <c r="D922" s="161"/>
      <c r="E922" s="161"/>
      <c r="F922" s="152"/>
      <c r="G922" s="161"/>
      <c r="H922" s="161"/>
      <c r="I922" s="161"/>
      <c r="J922" s="352"/>
      <c r="K922" s="161"/>
      <c r="L922" s="161"/>
      <c r="M922" s="161"/>
      <c r="N922" s="161"/>
      <c r="O922" s="194"/>
      <c r="P922" s="161"/>
      <c r="Q922" s="158"/>
      <c r="R922" s="158"/>
      <c r="S922" s="161"/>
      <c r="T922" s="161"/>
      <c r="U922" s="161"/>
    </row>
    <row r="923" spans="1:21">
      <c r="A923" s="161"/>
      <c r="B923" s="152"/>
      <c r="C923" s="161"/>
      <c r="D923" s="161"/>
      <c r="E923" s="161"/>
      <c r="F923" s="152"/>
      <c r="G923" s="161"/>
      <c r="H923" s="161"/>
      <c r="I923" s="161"/>
      <c r="J923" s="352"/>
      <c r="K923" s="161"/>
      <c r="L923" s="161"/>
      <c r="M923" s="161"/>
      <c r="N923" s="161"/>
      <c r="O923" s="194"/>
      <c r="P923" s="161"/>
      <c r="Q923" s="158"/>
      <c r="R923" s="158"/>
      <c r="S923" s="161"/>
      <c r="T923" s="161"/>
      <c r="U923" s="161"/>
    </row>
    <row r="924" spans="1:21">
      <c r="A924" s="161"/>
      <c r="B924" s="152"/>
      <c r="C924" s="161"/>
      <c r="D924" s="161"/>
      <c r="E924" s="161"/>
      <c r="F924" s="152"/>
      <c r="G924" s="161"/>
      <c r="H924" s="161"/>
      <c r="I924" s="161"/>
      <c r="J924" s="352"/>
      <c r="K924" s="161"/>
      <c r="L924" s="161"/>
      <c r="M924" s="161"/>
      <c r="N924" s="161"/>
      <c r="O924" s="194"/>
      <c r="P924" s="161"/>
      <c r="Q924" s="158"/>
      <c r="R924" s="158"/>
      <c r="S924" s="161"/>
      <c r="T924" s="161"/>
      <c r="U924" s="161"/>
    </row>
    <row r="925" spans="1:21">
      <c r="A925" s="161"/>
      <c r="B925" s="152"/>
      <c r="C925" s="161"/>
      <c r="D925" s="161"/>
      <c r="E925" s="161"/>
      <c r="F925" s="152"/>
      <c r="G925" s="161"/>
      <c r="H925" s="161"/>
      <c r="I925" s="161"/>
      <c r="J925" s="352"/>
      <c r="K925" s="161"/>
      <c r="L925" s="161"/>
      <c r="M925" s="161"/>
      <c r="N925" s="161"/>
      <c r="O925" s="194"/>
      <c r="P925" s="161"/>
      <c r="Q925" s="158"/>
      <c r="R925" s="158"/>
      <c r="S925" s="161"/>
      <c r="T925" s="161"/>
      <c r="U925" s="161"/>
    </row>
    <row r="926" spans="1:21">
      <c r="A926" s="161"/>
      <c r="B926" s="152"/>
      <c r="C926" s="161"/>
      <c r="D926" s="161"/>
      <c r="E926" s="161"/>
      <c r="F926" s="152"/>
      <c r="G926" s="161"/>
      <c r="H926" s="161"/>
      <c r="I926" s="161"/>
      <c r="J926" s="352"/>
      <c r="K926" s="161"/>
      <c r="L926" s="161"/>
      <c r="M926" s="161"/>
      <c r="N926" s="161"/>
      <c r="O926" s="194"/>
      <c r="P926" s="161"/>
      <c r="Q926" s="158"/>
      <c r="R926" s="158"/>
      <c r="S926" s="161"/>
      <c r="T926" s="161"/>
      <c r="U926" s="161"/>
    </row>
    <row r="927" spans="1:21">
      <c r="A927" s="161"/>
      <c r="B927" s="152"/>
      <c r="C927" s="161"/>
      <c r="D927" s="161"/>
      <c r="E927" s="161"/>
      <c r="F927" s="152"/>
      <c r="G927" s="161"/>
      <c r="H927" s="161"/>
      <c r="I927" s="161"/>
      <c r="J927" s="352"/>
      <c r="K927" s="161"/>
      <c r="L927" s="161"/>
      <c r="M927" s="161"/>
      <c r="N927" s="161"/>
      <c r="O927" s="194"/>
      <c r="P927" s="161"/>
      <c r="Q927" s="158"/>
      <c r="R927" s="158"/>
      <c r="S927" s="161"/>
      <c r="T927" s="161"/>
      <c r="U927" s="161"/>
    </row>
    <row r="928" spans="1:21">
      <c r="A928" s="161"/>
      <c r="B928" s="152"/>
      <c r="C928" s="161"/>
      <c r="D928" s="161"/>
      <c r="E928" s="161"/>
      <c r="F928" s="152"/>
      <c r="G928" s="161"/>
      <c r="H928" s="161"/>
      <c r="I928" s="161"/>
      <c r="J928" s="352"/>
      <c r="K928" s="161"/>
      <c r="L928" s="161"/>
      <c r="M928" s="161"/>
      <c r="N928" s="161"/>
      <c r="O928" s="194"/>
      <c r="P928" s="161"/>
      <c r="Q928" s="158"/>
      <c r="R928" s="158"/>
      <c r="S928" s="161"/>
      <c r="T928" s="161"/>
      <c r="U928" s="161"/>
    </row>
    <row r="929" spans="1:21">
      <c r="A929" s="161"/>
      <c r="B929" s="152"/>
      <c r="C929" s="161"/>
      <c r="D929" s="161"/>
      <c r="E929" s="161"/>
      <c r="F929" s="152"/>
      <c r="G929" s="161"/>
      <c r="H929" s="161"/>
      <c r="I929" s="161"/>
      <c r="J929" s="352"/>
      <c r="K929" s="161"/>
      <c r="L929" s="161"/>
      <c r="M929" s="161"/>
      <c r="N929" s="161"/>
      <c r="O929" s="194"/>
      <c r="P929" s="161"/>
      <c r="Q929" s="158"/>
      <c r="R929" s="158"/>
      <c r="S929" s="161"/>
      <c r="T929" s="161"/>
      <c r="U929" s="161"/>
    </row>
    <row r="930" spans="1:21">
      <c r="A930" s="161"/>
      <c r="B930" s="152"/>
      <c r="C930" s="161"/>
      <c r="D930" s="161"/>
      <c r="E930" s="161"/>
      <c r="F930" s="152"/>
      <c r="G930" s="161"/>
      <c r="H930" s="161"/>
      <c r="I930" s="161"/>
      <c r="J930" s="352"/>
      <c r="K930" s="161"/>
      <c r="L930" s="161"/>
      <c r="M930" s="161"/>
      <c r="N930" s="161"/>
      <c r="O930" s="194"/>
      <c r="P930" s="161"/>
      <c r="Q930" s="158"/>
      <c r="R930" s="158"/>
      <c r="S930" s="161"/>
      <c r="T930" s="161"/>
      <c r="U930" s="161"/>
    </row>
    <row r="931" spans="1:21">
      <c r="A931" s="161"/>
      <c r="B931" s="152"/>
      <c r="C931" s="161"/>
      <c r="D931" s="161"/>
      <c r="E931" s="161"/>
      <c r="F931" s="152"/>
      <c r="G931" s="161"/>
      <c r="H931" s="161"/>
      <c r="I931" s="161"/>
      <c r="J931" s="352"/>
      <c r="K931" s="161"/>
      <c r="L931" s="161"/>
      <c r="M931" s="161"/>
      <c r="N931" s="161"/>
      <c r="O931" s="194"/>
      <c r="P931" s="161"/>
      <c r="Q931" s="158"/>
      <c r="R931" s="158"/>
      <c r="S931" s="161"/>
      <c r="T931" s="161"/>
      <c r="U931" s="161"/>
    </row>
    <row r="932" spans="1:21">
      <c r="A932" s="161"/>
      <c r="B932" s="152"/>
      <c r="C932" s="161"/>
      <c r="D932" s="161"/>
      <c r="E932" s="161"/>
      <c r="F932" s="152"/>
      <c r="G932" s="161"/>
      <c r="H932" s="161"/>
      <c r="I932" s="161"/>
      <c r="J932" s="352"/>
      <c r="K932" s="161"/>
      <c r="L932" s="161"/>
      <c r="M932" s="161"/>
      <c r="N932" s="161"/>
      <c r="O932" s="194"/>
      <c r="P932" s="161"/>
      <c r="Q932" s="158"/>
      <c r="R932" s="158"/>
      <c r="S932" s="161"/>
      <c r="T932" s="161"/>
      <c r="U932" s="161"/>
    </row>
    <row r="933" spans="1:21">
      <c r="A933" s="161"/>
      <c r="B933" s="152"/>
      <c r="C933" s="161"/>
      <c r="D933" s="161"/>
      <c r="E933" s="161"/>
      <c r="F933" s="152"/>
      <c r="G933" s="161"/>
      <c r="H933" s="161"/>
      <c r="I933" s="161"/>
      <c r="J933" s="352"/>
      <c r="K933" s="161"/>
      <c r="L933" s="161"/>
      <c r="M933" s="161"/>
      <c r="N933" s="161"/>
      <c r="O933" s="194"/>
      <c r="P933" s="161"/>
      <c r="Q933" s="158"/>
      <c r="R933" s="158"/>
      <c r="S933" s="161"/>
      <c r="T933" s="161"/>
      <c r="U933" s="161"/>
    </row>
    <row r="934" spans="1:21">
      <c r="A934" s="161"/>
      <c r="B934" s="152"/>
      <c r="C934" s="161"/>
      <c r="D934" s="161"/>
      <c r="E934" s="161"/>
      <c r="F934" s="152"/>
      <c r="G934" s="161"/>
      <c r="H934" s="161"/>
      <c r="I934" s="161"/>
      <c r="J934" s="352"/>
      <c r="K934" s="161"/>
      <c r="L934" s="161"/>
      <c r="M934" s="161"/>
      <c r="N934" s="161"/>
      <c r="O934" s="194"/>
      <c r="P934" s="161"/>
      <c r="Q934" s="158"/>
      <c r="R934" s="158"/>
      <c r="S934" s="161"/>
      <c r="T934" s="161"/>
      <c r="U934" s="161"/>
    </row>
    <row r="935" spans="1:21">
      <c r="A935" s="161"/>
      <c r="B935" s="152"/>
      <c r="C935" s="161"/>
      <c r="D935" s="161"/>
      <c r="E935" s="161"/>
      <c r="F935" s="152"/>
      <c r="G935" s="161"/>
      <c r="H935" s="161"/>
      <c r="I935" s="161"/>
      <c r="J935" s="352"/>
      <c r="K935" s="161"/>
      <c r="L935" s="161"/>
      <c r="M935" s="161"/>
      <c r="N935" s="161"/>
      <c r="O935" s="194"/>
      <c r="P935" s="161"/>
      <c r="Q935" s="158"/>
      <c r="R935" s="158"/>
      <c r="S935" s="161"/>
      <c r="T935" s="161"/>
      <c r="U935" s="161"/>
    </row>
    <row r="936" spans="1:21">
      <c r="A936" s="161"/>
      <c r="B936" s="152"/>
      <c r="C936" s="161"/>
      <c r="D936" s="161"/>
      <c r="E936" s="161"/>
      <c r="F936" s="152"/>
      <c r="G936" s="161"/>
      <c r="H936" s="161"/>
      <c r="I936" s="161"/>
      <c r="J936" s="352"/>
      <c r="K936" s="161"/>
      <c r="L936" s="161"/>
      <c r="M936" s="161"/>
      <c r="N936" s="161"/>
      <c r="O936" s="194"/>
      <c r="P936" s="161"/>
      <c r="Q936" s="158"/>
      <c r="R936" s="158"/>
      <c r="S936" s="161"/>
      <c r="T936" s="161"/>
      <c r="U936" s="161"/>
    </row>
    <row r="937" spans="1:21">
      <c r="A937" s="161"/>
      <c r="B937" s="152"/>
      <c r="C937" s="161"/>
      <c r="D937" s="161"/>
      <c r="E937" s="161"/>
      <c r="F937" s="152"/>
      <c r="G937" s="161"/>
      <c r="H937" s="161"/>
      <c r="I937" s="161"/>
      <c r="J937" s="352"/>
      <c r="K937" s="161"/>
      <c r="L937" s="161"/>
      <c r="M937" s="161"/>
      <c r="N937" s="161"/>
      <c r="O937" s="194"/>
      <c r="P937" s="161"/>
      <c r="Q937" s="158"/>
      <c r="R937" s="158"/>
      <c r="S937" s="161"/>
      <c r="T937" s="161"/>
      <c r="U937" s="161"/>
    </row>
  </sheetData>
  <sheetProtection selectLockedCells="1" selectUnlockedCells="1"/>
  <autoFilter ref="A2:Z707">
    <filterColumn colId="6">
      <filters>
        <dateGroupItem year="2019" month="6" dateTimeGrouping="month"/>
      </filters>
    </filterColumn>
    <extLst/>
  </autoFilter>
  <sortState ref="A18:U86">
    <sortCondition ref="C18:C86"/>
  </sortState>
  <mergeCells count="2">
    <mergeCell ref="U320:U322"/>
    <mergeCell ref="U329:U331"/>
  </mergeCells>
  <phoneticPr fontId="41" type="noConversion"/>
  <pageMargins left="0.70763888888888904" right="0.70763888888888904" top="0.74791666666666701" bottom="0.74791666666666701" header="0.31388888888888899" footer="0.31388888888888899"/>
  <pageSetup paperSize="9" scale="1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751"/>
  <sheetViews>
    <sheetView tabSelected="1" zoomScale="60" zoomScaleNormal="60" workbookViewId="0">
      <pane ySplit="2" topLeftCell="A3" activePane="bottomLeft" state="frozen"/>
      <selection pane="bottomLeft" activeCell="F340" sqref="F340"/>
    </sheetView>
  </sheetViews>
  <sheetFormatPr defaultColWidth="21" defaultRowHeight="12.75"/>
  <cols>
    <col min="1" max="1" width="15.625" style="8" customWidth="1"/>
    <col min="2" max="2" width="15.625" style="9" customWidth="1"/>
    <col min="3" max="5" width="15.625" style="8" customWidth="1"/>
    <col min="6" max="6" width="39.375" style="9" customWidth="1"/>
    <col min="7" max="9" width="15.625" style="8" customWidth="1"/>
    <col min="10" max="10" width="15.625" style="10" customWidth="1"/>
    <col min="11" max="14" width="15.625" style="8" customWidth="1"/>
    <col min="15" max="15" width="15.625" style="11" customWidth="1"/>
    <col min="16" max="16" width="15.625" style="8" customWidth="1"/>
    <col min="17" max="18" width="15.625" style="12" customWidth="1"/>
    <col min="19" max="21" width="15.625" style="8" customWidth="1"/>
    <col min="22" max="22" width="30" style="13" customWidth="1"/>
    <col min="23" max="16384" width="21" style="9"/>
  </cols>
  <sheetData>
    <row r="1" spans="1:26" ht="22.5" customHeight="1">
      <c r="A1" s="14" t="s">
        <v>0</v>
      </c>
      <c r="B1" s="14"/>
      <c r="F1" s="15" t="s">
        <v>1</v>
      </c>
      <c r="N1" s="11"/>
      <c r="O1" s="8"/>
      <c r="P1" s="12"/>
      <c r="Q1" s="40"/>
      <c r="R1" s="8"/>
      <c r="U1" s="13"/>
    </row>
    <row r="2" spans="1:26" ht="25.5">
      <c r="A2" s="16" t="s">
        <v>2</v>
      </c>
      <c r="B2" s="17" t="s">
        <v>3</v>
      </c>
      <c r="C2" s="18" t="s">
        <v>4</v>
      </c>
      <c r="D2" s="18" t="s">
        <v>5</v>
      </c>
      <c r="E2" s="19" t="s">
        <v>6</v>
      </c>
      <c r="F2" s="20" t="s">
        <v>7</v>
      </c>
      <c r="G2" s="18" t="s">
        <v>8</v>
      </c>
      <c r="H2" s="21" t="s">
        <v>9</v>
      </c>
      <c r="I2" s="21" t="s">
        <v>10</v>
      </c>
      <c r="J2" s="28" t="s">
        <v>11</v>
      </c>
      <c r="K2" s="29" t="s">
        <v>12</v>
      </c>
      <c r="L2" s="29" t="s">
        <v>13</v>
      </c>
      <c r="M2" s="30" t="s">
        <v>14</v>
      </c>
      <c r="N2" s="31" t="s">
        <v>15</v>
      </c>
      <c r="O2" s="32" t="s">
        <v>16</v>
      </c>
      <c r="P2" s="33" t="s">
        <v>17</v>
      </c>
      <c r="Q2" s="41" t="s">
        <v>18</v>
      </c>
      <c r="R2" s="42" t="s">
        <v>19</v>
      </c>
      <c r="S2" s="43" t="s">
        <v>20</v>
      </c>
      <c r="T2" s="43" t="s">
        <v>21</v>
      </c>
      <c r="U2" s="44" t="s">
        <v>22</v>
      </c>
    </row>
    <row r="3" spans="1:26" s="1" customFormat="1" ht="33" hidden="1" customHeight="1">
      <c r="A3" s="22" t="s">
        <v>375</v>
      </c>
      <c r="B3" s="23">
        <v>43193</v>
      </c>
      <c r="C3" s="24">
        <v>124282</v>
      </c>
      <c r="D3" s="22">
        <v>4324</v>
      </c>
      <c r="E3" s="25" t="s">
        <v>376</v>
      </c>
      <c r="F3" s="26" t="s">
        <v>377</v>
      </c>
      <c r="G3" s="23">
        <v>43336</v>
      </c>
      <c r="H3" s="23">
        <v>43359</v>
      </c>
      <c r="I3" s="24" t="s">
        <v>26</v>
      </c>
      <c r="J3" s="34">
        <v>816</v>
      </c>
      <c r="K3" s="35">
        <v>7.18</v>
      </c>
      <c r="L3" s="36">
        <f t="shared" ref="L3:L17" si="0">+K3*J3</f>
        <v>5858.88</v>
      </c>
      <c r="M3" s="37">
        <v>6.27</v>
      </c>
      <c r="N3" s="35">
        <f t="shared" ref="N3:N17" si="1">+M3*J3</f>
        <v>5116.32</v>
      </c>
      <c r="O3" s="38">
        <f t="shared" ref="O3:O17" si="2">+K3-M3</f>
        <v>0.91000000000000014</v>
      </c>
      <c r="P3" s="39">
        <f t="shared" ref="P3:P17" si="3">+O3*J3</f>
        <v>742.56000000000017</v>
      </c>
      <c r="Q3" s="39">
        <v>5858.88</v>
      </c>
      <c r="R3" s="45" t="s">
        <v>27</v>
      </c>
      <c r="S3" s="45">
        <v>0.1</v>
      </c>
      <c r="T3" s="45">
        <f>+S3*J3</f>
        <v>81.600000000000009</v>
      </c>
      <c r="U3" s="46"/>
      <c r="V3" s="47"/>
      <c r="W3" s="48"/>
      <c r="X3" s="48"/>
      <c r="Y3" s="48"/>
      <c r="Z3" s="48"/>
    </row>
    <row r="4" spans="1:26" s="1" customFormat="1" ht="33" hidden="1" customHeight="1">
      <c r="A4" s="22" t="s">
        <v>375</v>
      </c>
      <c r="B4" s="23">
        <v>43193</v>
      </c>
      <c r="C4" s="24">
        <v>124291</v>
      </c>
      <c r="D4" s="22">
        <v>4324</v>
      </c>
      <c r="E4" s="25" t="s">
        <v>376</v>
      </c>
      <c r="F4" s="26" t="s">
        <v>377</v>
      </c>
      <c r="G4" s="23">
        <v>43336</v>
      </c>
      <c r="H4" s="23">
        <v>43359</v>
      </c>
      <c r="I4" s="24" t="s">
        <v>26</v>
      </c>
      <c r="J4" s="34">
        <v>1238</v>
      </c>
      <c r="K4" s="35">
        <v>7.18</v>
      </c>
      <c r="L4" s="36">
        <f t="shared" si="0"/>
        <v>8888.84</v>
      </c>
      <c r="M4" s="37">
        <v>6.28</v>
      </c>
      <c r="N4" s="35">
        <f t="shared" si="1"/>
        <v>7774.64</v>
      </c>
      <c r="O4" s="38">
        <f t="shared" si="2"/>
        <v>0.89999999999999947</v>
      </c>
      <c r="P4" s="39">
        <f t="shared" si="3"/>
        <v>1114.1999999999994</v>
      </c>
      <c r="Q4" s="39">
        <v>8888.84</v>
      </c>
      <c r="R4" s="45" t="s">
        <v>27</v>
      </c>
      <c r="S4" s="45">
        <v>0.1</v>
      </c>
      <c r="T4" s="45">
        <f>+S4*J4</f>
        <v>123.80000000000001</v>
      </c>
      <c r="U4" s="46"/>
      <c r="V4" s="47"/>
      <c r="W4" s="48"/>
      <c r="X4" s="48"/>
      <c r="Y4" s="48"/>
      <c r="Z4" s="48"/>
    </row>
    <row r="5" spans="1:26" s="1" customFormat="1" ht="33" hidden="1" customHeight="1">
      <c r="A5" s="22" t="s">
        <v>375</v>
      </c>
      <c r="B5" s="23">
        <v>43193</v>
      </c>
      <c r="C5" s="24">
        <v>124300</v>
      </c>
      <c r="D5" s="22">
        <v>4324</v>
      </c>
      <c r="E5" s="25" t="s">
        <v>376</v>
      </c>
      <c r="F5" s="26" t="s">
        <v>377</v>
      </c>
      <c r="G5" s="23">
        <v>43336</v>
      </c>
      <c r="H5" s="23">
        <v>43359</v>
      </c>
      <c r="I5" s="24" t="s">
        <v>26</v>
      </c>
      <c r="J5" s="34">
        <v>870</v>
      </c>
      <c r="K5" s="35">
        <v>7.18</v>
      </c>
      <c r="L5" s="36">
        <f t="shared" si="0"/>
        <v>6246.5999999999995</v>
      </c>
      <c r="M5" s="37">
        <v>6.28</v>
      </c>
      <c r="N5" s="35">
        <f t="shared" si="1"/>
        <v>5463.6</v>
      </c>
      <c r="O5" s="38">
        <f t="shared" si="2"/>
        <v>0.89999999999999947</v>
      </c>
      <c r="P5" s="39">
        <f t="shared" si="3"/>
        <v>782.99999999999955</v>
      </c>
      <c r="Q5" s="39">
        <v>6246.6</v>
      </c>
      <c r="R5" s="45" t="s">
        <v>27</v>
      </c>
      <c r="S5" s="45">
        <v>0.1</v>
      </c>
      <c r="T5" s="45">
        <f t="shared" ref="T5:T68" si="4">+S5*J5</f>
        <v>87</v>
      </c>
      <c r="U5" s="46"/>
      <c r="V5" s="47"/>
      <c r="W5" s="48"/>
      <c r="X5" s="48"/>
      <c r="Y5" s="48"/>
      <c r="Z5" s="48"/>
    </row>
    <row r="6" spans="1:26" s="1" customFormat="1" ht="33" hidden="1" customHeight="1">
      <c r="A6" s="22" t="s">
        <v>375</v>
      </c>
      <c r="B6" s="23">
        <v>43193</v>
      </c>
      <c r="C6" s="24">
        <v>124310</v>
      </c>
      <c r="D6" s="22">
        <v>4325</v>
      </c>
      <c r="E6" s="25" t="s">
        <v>376</v>
      </c>
      <c r="F6" s="26" t="s">
        <v>377</v>
      </c>
      <c r="G6" s="23">
        <v>43336</v>
      </c>
      <c r="H6" s="23">
        <v>43359</v>
      </c>
      <c r="I6" s="24" t="s">
        <v>26</v>
      </c>
      <c r="J6" s="34">
        <v>720</v>
      </c>
      <c r="K6" s="35">
        <v>7.18</v>
      </c>
      <c r="L6" s="36">
        <f t="shared" si="0"/>
        <v>5169.5999999999995</v>
      </c>
      <c r="M6" s="37">
        <v>6.27</v>
      </c>
      <c r="N6" s="35">
        <f t="shared" si="1"/>
        <v>4514.3999999999996</v>
      </c>
      <c r="O6" s="38">
        <f t="shared" si="2"/>
        <v>0.91000000000000014</v>
      </c>
      <c r="P6" s="39">
        <f t="shared" si="3"/>
        <v>655.20000000000005</v>
      </c>
      <c r="Q6" s="39">
        <v>5169.6000000000004</v>
      </c>
      <c r="R6" s="45" t="s">
        <v>27</v>
      </c>
      <c r="S6" s="45">
        <v>0.1</v>
      </c>
      <c r="T6" s="45">
        <f t="shared" si="4"/>
        <v>72</v>
      </c>
      <c r="U6" s="46"/>
      <c r="V6" s="47"/>
      <c r="W6" s="48"/>
      <c r="X6" s="48"/>
      <c r="Y6" s="48"/>
      <c r="Z6" s="48"/>
    </row>
    <row r="7" spans="1:26" s="1" customFormat="1" ht="33" hidden="1" customHeight="1">
      <c r="A7" s="22" t="s">
        <v>375</v>
      </c>
      <c r="B7" s="23">
        <v>43193</v>
      </c>
      <c r="C7" s="24">
        <v>124329</v>
      </c>
      <c r="D7" s="22">
        <v>4325</v>
      </c>
      <c r="E7" s="25" t="s">
        <v>376</v>
      </c>
      <c r="F7" s="26" t="s">
        <v>377</v>
      </c>
      <c r="G7" s="23">
        <v>43336</v>
      </c>
      <c r="H7" s="23">
        <v>43359</v>
      </c>
      <c r="I7" s="24" t="s">
        <v>26</v>
      </c>
      <c r="J7" s="34">
        <v>1086</v>
      </c>
      <c r="K7" s="35">
        <v>7.18</v>
      </c>
      <c r="L7" s="36">
        <f t="shared" si="0"/>
        <v>7797.48</v>
      </c>
      <c r="M7" s="37">
        <v>6.28</v>
      </c>
      <c r="N7" s="35">
        <f t="shared" si="1"/>
        <v>6820.08</v>
      </c>
      <c r="O7" s="38">
        <f t="shared" si="2"/>
        <v>0.89999999999999947</v>
      </c>
      <c r="P7" s="39">
        <f t="shared" si="3"/>
        <v>977.39999999999941</v>
      </c>
      <c r="Q7" s="39">
        <v>7797.48</v>
      </c>
      <c r="R7" s="45" t="s">
        <v>27</v>
      </c>
      <c r="S7" s="45">
        <v>0.1</v>
      </c>
      <c r="T7" s="45">
        <f t="shared" si="4"/>
        <v>108.60000000000001</v>
      </c>
      <c r="U7" s="46"/>
      <c r="V7" s="47"/>
      <c r="W7" s="48"/>
      <c r="X7" s="48"/>
      <c r="Y7" s="48"/>
      <c r="Z7" s="48"/>
    </row>
    <row r="8" spans="1:26" s="1" customFormat="1" ht="33" hidden="1" customHeight="1">
      <c r="A8" s="22" t="s">
        <v>375</v>
      </c>
      <c r="B8" s="23">
        <v>43193</v>
      </c>
      <c r="C8" s="24">
        <v>124338</v>
      </c>
      <c r="D8" s="22">
        <v>4325</v>
      </c>
      <c r="E8" s="25" t="s">
        <v>376</v>
      </c>
      <c r="F8" s="26" t="s">
        <v>377</v>
      </c>
      <c r="G8" s="23">
        <v>43336</v>
      </c>
      <c r="H8" s="23">
        <v>43359</v>
      </c>
      <c r="I8" s="24" t="s">
        <v>26</v>
      </c>
      <c r="J8" s="34">
        <v>701</v>
      </c>
      <c r="K8" s="35">
        <v>7.18</v>
      </c>
      <c r="L8" s="36">
        <f t="shared" si="0"/>
        <v>5033.1799999999994</v>
      </c>
      <c r="M8" s="37">
        <v>6.28</v>
      </c>
      <c r="N8" s="35">
        <f t="shared" si="1"/>
        <v>4402.28</v>
      </c>
      <c r="O8" s="38">
        <f t="shared" si="2"/>
        <v>0.89999999999999947</v>
      </c>
      <c r="P8" s="39">
        <f t="shared" si="3"/>
        <v>630.89999999999964</v>
      </c>
      <c r="Q8" s="39">
        <v>5033.18</v>
      </c>
      <c r="R8" s="45" t="s">
        <v>27</v>
      </c>
      <c r="S8" s="45">
        <v>0.1</v>
      </c>
      <c r="T8" s="45">
        <f t="shared" si="4"/>
        <v>70.100000000000009</v>
      </c>
      <c r="U8" s="46"/>
      <c r="V8" s="47"/>
      <c r="W8" s="48"/>
      <c r="X8" s="48"/>
      <c r="Y8" s="48"/>
      <c r="Z8" s="48"/>
    </row>
    <row r="9" spans="1:26" s="1" customFormat="1" ht="33" hidden="1" customHeight="1">
      <c r="A9" s="22" t="s">
        <v>375</v>
      </c>
      <c r="B9" s="23">
        <v>43193</v>
      </c>
      <c r="C9" s="24">
        <v>124347</v>
      </c>
      <c r="D9" s="22">
        <v>4326</v>
      </c>
      <c r="E9" s="25" t="s">
        <v>376</v>
      </c>
      <c r="F9" s="26" t="s">
        <v>377</v>
      </c>
      <c r="G9" s="23">
        <v>43336</v>
      </c>
      <c r="H9" s="23">
        <v>43359</v>
      </c>
      <c r="I9" s="24" t="s">
        <v>26</v>
      </c>
      <c r="J9" s="34">
        <v>704</v>
      </c>
      <c r="K9" s="35">
        <v>7.18</v>
      </c>
      <c r="L9" s="36">
        <f t="shared" si="0"/>
        <v>5054.7199999999993</v>
      </c>
      <c r="M9" s="37">
        <v>6.27</v>
      </c>
      <c r="N9" s="35">
        <f t="shared" si="1"/>
        <v>4414.08</v>
      </c>
      <c r="O9" s="38">
        <f t="shared" si="2"/>
        <v>0.91000000000000014</v>
      </c>
      <c r="P9" s="39">
        <f t="shared" si="3"/>
        <v>640.6400000000001</v>
      </c>
      <c r="Q9" s="39">
        <v>5054.72</v>
      </c>
      <c r="R9" s="45" t="s">
        <v>27</v>
      </c>
      <c r="S9" s="45">
        <v>0.1</v>
      </c>
      <c r="T9" s="45">
        <f t="shared" si="4"/>
        <v>70.400000000000006</v>
      </c>
      <c r="U9" s="46"/>
      <c r="V9" s="47"/>
      <c r="W9" s="48"/>
      <c r="X9" s="48"/>
      <c r="Y9" s="48"/>
      <c r="Z9" s="48"/>
    </row>
    <row r="10" spans="1:26" s="1" customFormat="1" ht="33" hidden="1" customHeight="1">
      <c r="A10" s="22" t="s">
        <v>375</v>
      </c>
      <c r="B10" s="23">
        <v>43193</v>
      </c>
      <c r="C10" s="24">
        <v>124356</v>
      </c>
      <c r="D10" s="22">
        <v>4326</v>
      </c>
      <c r="E10" s="25" t="s">
        <v>376</v>
      </c>
      <c r="F10" s="26" t="s">
        <v>377</v>
      </c>
      <c r="G10" s="23">
        <v>43336</v>
      </c>
      <c r="H10" s="23">
        <v>43359</v>
      </c>
      <c r="I10" s="24" t="s">
        <v>26</v>
      </c>
      <c r="J10" s="34">
        <v>1040</v>
      </c>
      <c r="K10" s="35">
        <v>7.18</v>
      </c>
      <c r="L10" s="36">
        <f t="shared" si="0"/>
        <v>7467.2</v>
      </c>
      <c r="M10" s="37">
        <v>6.28</v>
      </c>
      <c r="N10" s="35">
        <f t="shared" si="1"/>
        <v>6531.2</v>
      </c>
      <c r="O10" s="38">
        <f t="shared" si="2"/>
        <v>0.89999999999999947</v>
      </c>
      <c r="P10" s="39">
        <f t="shared" si="3"/>
        <v>935.99999999999943</v>
      </c>
      <c r="Q10" s="39">
        <v>7467.2</v>
      </c>
      <c r="R10" s="45" t="s">
        <v>27</v>
      </c>
      <c r="S10" s="45">
        <v>0.1</v>
      </c>
      <c r="T10" s="45">
        <f t="shared" si="4"/>
        <v>104</v>
      </c>
      <c r="U10" s="46"/>
      <c r="V10" s="47"/>
      <c r="W10" s="48"/>
      <c r="X10" s="48"/>
      <c r="Y10" s="48"/>
      <c r="Z10" s="48"/>
    </row>
    <row r="11" spans="1:26" s="1" customFormat="1" ht="33" hidden="1" customHeight="1">
      <c r="A11" s="22" t="s">
        <v>375</v>
      </c>
      <c r="B11" s="23">
        <v>43193</v>
      </c>
      <c r="C11" s="24">
        <v>124365</v>
      </c>
      <c r="D11" s="22">
        <v>4326</v>
      </c>
      <c r="E11" s="25" t="s">
        <v>376</v>
      </c>
      <c r="F11" s="26" t="s">
        <v>377</v>
      </c>
      <c r="G11" s="23">
        <v>43336</v>
      </c>
      <c r="H11" s="23">
        <v>43359</v>
      </c>
      <c r="I11" s="24" t="s">
        <v>26</v>
      </c>
      <c r="J11" s="34">
        <v>701</v>
      </c>
      <c r="K11" s="35">
        <v>7.18</v>
      </c>
      <c r="L11" s="36">
        <f t="shared" si="0"/>
        <v>5033.1799999999994</v>
      </c>
      <c r="M11" s="37">
        <v>6.28</v>
      </c>
      <c r="N11" s="35">
        <f t="shared" si="1"/>
        <v>4402.28</v>
      </c>
      <c r="O11" s="38">
        <f t="shared" si="2"/>
        <v>0.89999999999999947</v>
      </c>
      <c r="P11" s="39">
        <f t="shared" si="3"/>
        <v>630.89999999999964</v>
      </c>
      <c r="Q11" s="39">
        <v>5033.18</v>
      </c>
      <c r="R11" s="45" t="s">
        <v>27</v>
      </c>
      <c r="S11" s="45">
        <v>0.1</v>
      </c>
      <c r="T11" s="45">
        <f t="shared" si="4"/>
        <v>70.100000000000009</v>
      </c>
      <c r="U11" s="46"/>
      <c r="V11" s="47"/>
      <c r="W11" s="48"/>
      <c r="X11" s="48"/>
      <c r="Y11" s="48"/>
      <c r="Z11" s="48"/>
    </row>
    <row r="12" spans="1:26" s="1" customFormat="1" ht="33" hidden="1" customHeight="1">
      <c r="A12" s="22" t="s">
        <v>375</v>
      </c>
      <c r="B12" s="23">
        <v>43193</v>
      </c>
      <c r="C12" s="24">
        <v>124374</v>
      </c>
      <c r="D12" s="22">
        <v>4327</v>
      </c>
      <c r="E12" s="25" t="s">
        <v>376</v>
      </c>
      <c r="F12" s="26" t="s">
        <v>377</v>
      </c>
      <c r="G12" s="23">
        <v>43336</v>
      </c>
      <c r="H12" s="23">
        <v>43359</v>
      </c>
      <c r="I12" s="24" t="s">
        <v>26</v>
      </c>
      <c r="J12" s="34">
        <v>320</v>
      </c>
      <c r="K12" s="35">
        <v>7.18</v>
      </c>
      <c r="L12" s="36">
        <f t="shared" si="0"/>
        <v>2297.6</v>
      </c>
      <c r="M12" s="37">
        <v>6.27</v>
      </c>
      <c r="N12" s="35">
        <f t="shared" si="1"/>
        <v>2006.3999999999999</v>
      </c>
      <c r="O12" s="38">
        <f t="shared" si="2"/>
        <v>0.91000000000000014</v>
      </c>
      <c r="P12" s="39">
        <f t="shared" si="3"/>
        <v>291.20000000000005</v>
      </c>
      <c r="Q12" s="39">
        <v>2297.6</v>
      </c>
      <c r="R12" s="45" t="s">
        <v>27</v>
      </c>
      <c r="S12" s="45">
        <v>0.1</v>
      </c>
      <c r="T12" s="45">
        <f t="shared" si="4"/>
        <v>32</v>
      </c>
      <c r="U12" s="46"/>
      <c r="V12" s="47"/>
      <c r="W12" s="48"/>
      <c r="X12" s="48"/>
      <c r="Y12" s="48"/>
      <c r="Z12" s="48"/>
    </row>
    <row r="13" spans="1:26" s="1" customFormat="1" ht="33" hidden="1" customHeight="1">
      <c r="A13" s="22" t="s">
        <v>375</v>
      </c>
      <c r="B13" s="23">
        <v>43193</v>
      </c>
      <c r="C13" s="24">
        <v>124383</v>
      </c>
      <c r="D13" s="22">
        <v>4327</v>
      </c>
      <c r="E13" s="25" t="s">
        <v>376</v>
      </c>
      <c r="F13" s="26" t="s">
        <v>377</v>
      </c>
      <c r="G13" s="23">
        <v>43336</v>
      </c>
      <c r="H13" s="23">
        <v>43359</v>
      </c>
      <c r="I13" s="24" t="s">
        <v>26</v>
      </c>
      <c r="J13" s="34">
        <v>495</v>
      </c>
      <c r="K13" s="35">
        <v>7.18</v>
      </c>
      <c r="L13" s="36">
        <f t="shared" si="0"/>
        <v>3554.1</v>
      </c>
      <c r="M13" s="37">
        <v>6.28</v>
      </c>
      <c r="N13" s="35">
        <f t="shared" si="1"/>
        <v>3108.6</v>
      </c>
      <c r="O13" s="38">
        <f t="shared" si="2"/>
        <v>0.89999999999999947</v>
      </c>
      <c r="P13" s="39">
        <f t="shared" si="3"/>
        <v>445.49999999999972</v>
      </c>
      <c r="Q13" s="39">
        <v>3554.1</v>
      </c>
      <c r="R13" s="45" t="s">
        <v>27</v>
      </c>
      <c r="S13" s="45">
        <v>0.1</v>
      </c>
      <c r="T13" s="45">
        <f t="shared" si="4"/>
        <v>49.5</v>
      </c>
      <c r="U13" s="46"/>
      <c r="V13" s="47"/>
      <c r="W13" s="48"/>
      <c r="X13" s="48"/>
      <c r="Y13" s="48"/>
      <c r="Z13" s="48"/>
    </row>
    <row r="14" spans="1:26" s="1" customFormat="1" ht="33" hidden="1" customHeight="1">
      <c r="A14" s="22" t="s">
        <v>375</v>
      </c>
      <c r="B14" s="23">
        <v>43193</v>
      </c>
      <c r="C14" s="24">
        <v>124392</v>
      </c>
      <c r="D14" s="22">
        <v>4327</v>
      </c>
      <c r="E14" s="25" t="s">
        <v>376</v>
      </c>
      <c r="F14" s="26" t="s">
        <v>377</v>
      </c>
      <c r="G14" s="23">
        <v>43336</v>
      </c>
      <c r="H14" s="23">
        <v>43359</v>
      </c>
      <c r="I14" s="24" t="s">
        <v>26</v>
      </c>
      <c r="J14" s="34">
        <v>654</v>
      </c>
      <c r="K14" s="35">
        <v>7.18</v>
      </c>
      <c r="L14" s="36">
        <f t="shared" si="0"/>
        <v>4695.72</v>
      </c>
      <c r="M14" s="37">
        <v>6.28</v>
      </c>
      <c r="N14" s="35">
        <f t="shared" si="1"/>
        <v>4107.12</v>
      </c>
      <c r="O14" s="38">
        <f t="shared" si="2"/>
        <v>0.89999999999999947</v>
      </c>
      <c r="P14" s="39">
        <f t="shared" si="3"/>
        <v>588.59999999999968</v>
      </c>
      <c r="Q14" s="39">
        <v>4695.72</v>
      </c>
      <c r="R14" s="45" t="s">
        <v>27</v>
      </c>
      <c r="S14" s="45">
        <v>0.1</v>
      </c>
      <c r="T14" s="45">
        <f t="shared" si="4"/>
        <v>65.400000000000006</v>
      </c>
      <c r="U14" s="46"/>
      <c r="V14" s="47"/>
      <c r="W14" s="48"/>
      <c r="X14" s="48"/>
      <c r="Y14" s="48"/>
      <c r="Z14" s="48"/>
    </row>
    <row r="15" spans="1:26" s="1" customFormat="1" ht="33" hidden="1" customHeight="1">
      <c r="A15" s="22" t="s">
        <v>375</v>
      </c>
      <c r="B15" s="23">
        <v>43193</v>
      </c>
      <c r="C15" s="24">
        <v>124401</v>
      </c>
      <c r="D15" s="22">
        <v>4328</v>
      </c>
      <c r="E15" s="25" t="s">
        <v>376</v>
      </c>
      <c r="F15" s="26" t="s">
        <v>377</v>
      </c>
      <c r="G15" s="23">
        <v>43336</v>
      </c>
      <c r="H15" s="23">
        <v>43359</v>
      </c>
      <c r="I15" s="24" t="s">
        <v>26</v>
      </c>
      <c r="J15" s="34">
        <v>240</v>
      </c>
      <c r="K15" s="35">
        <v>7.18</v>
      </c>
      <c r="L15" s="36">
        <f t="shared" si="0"/>
        <v>1723.1999999999998</v>
      </c>
      <c r="M15" s="37">
        <v>6.27</v>
      </c>
      <c r="N15" s="35">
        <f t="shared" si="1"/>
        <v>1504.8</v>
      </c>
      <c r="O15" s="38">
        <f t="shared" si="2"/>
        <v>0.91000000000000014</v>
      </c>
      <c r="P15" s="39">
        <f t="shared" si="3"/>
        <v>218.40000000000003</v>
      </c>
      <c r="Q15" s="39">
        <v>1723.2</v>
      </c>
      <c r="R15" s="45" t="s">
        <v>27</v>
      </c>
      <c r="S15" s="45">
        <v>0.1</v>
      </c>
      <c r="T15" s="45">
        <f t="shared" si="4"/>
        <v>24</v>
      </c>
      <c r="U15" s="46"/>
      <c r="V15" s="47"/>
      <c r="W15" s="48"/>
      <c r="X15" s="48"/>
      <c r="Y15" s="48"/>
      <c r="Z15" s="48"/>
    </row>
    <row r="16" spans="1:26" s="1" customFormat="1" ht="33" hidden="1" customHeight="1">
      <c r="A16" s="22" t="s">
        <v>375</v>
      </c>
      <c r="B16" s="23">
        <v>43193</v>
      </c>
      <c r="C16" s="24">
        <v>124410</v>
      </c>
      <c r="D16" s="22">
        <v>4328</v>
      </c>
      <c r="E16" s="25" t="s">
        <v>376</v>
      </c>
      <c r="F16" s="26" t="s">
        <v>377</v>
      </c>
      <c r="G16" s="23">
        <v>43336</v>
      </c>
      <c r="H16" s="23">
        <v>43359</v>
      </c>
      <c r="I16" s="24" t="s">
        <v>26</v>
      </c>
      <c r="J16" s="34">
        <v>432</v>
      </c>
      <c r="K16" s="35">
        <v>7.18</v>
      </c>
      <c r="L16" s="36">
        <f t="shared" si="0"/>
        <v>3101.7599999999998</v>
      </c>
      <c r="M16" s="37">
        <v>6.28</v>
      </c>
      <c r="N16" s="35">
        <f t="shared" si="1"/>
        <v>2712.96</v>
      </c>
      <c r="O16" s="38">
        <f t="shared" si="2"/>
        <v>0.89999999999999947</v>
      </c>
      <c r="P16" s="39">
        <f t="shared" si="3"/>
        <v>388.79999999999978</v>
      </c>
      <c r="Q16" s="39">
        <v>3101.76</v>
      </c>
      <c r="R16" s="45" t="s">
        <v>27</v>
      </c>
      <c r="S16" s="45">
        <v>0.1</v>
      </c>
      <c r="T16" s="45">
        <f t="shared" si="4"/>
        <v>43.2</v>
      </c>
      <c r="U16" s="46"/>
      <c r="V16" s="47"/>
      <c r="W16" s="48"/>
      <c r="X16" s="48"/>
      <c r="Y16" s="48"/>
      <c r="Z16" s="48"/>
    </row>
    <row r="17" spans="1:26" s="1" customFormat="1" ht="33" hidden="1" customHeight="1">
      <c r="A17" s="22" t="s">
        <v>375</v>
      </c>
      <c r="B17" s="23">
        <v>43193</v>
      </c>
      <c r="C17" s="24">
        <v>124420</v>
      </c>
      <c r="D17" s="22">
        <v>4328</v>
      </c>
      <c r="E17" s="25" t="s">
        <v>376</v>
      </c>
      <c r="F17" s="26" t="s">
        <v>377</v>
      </c>
      <c r="G17" s="23">
        <v>43336</v>
      </c>
      <c r="H17" s="23">
        <v>43359</v>
      </c>
      <c r="I17" s="24" t="s">
        <v>26</v>
      </c>
      <c r="J17" s="34">
        <v>575</v>
      </c>
      <c r="K17" s="35">
        <v>7.18</v>
      </c>
      <c r="L17" s="36">
        <f t="shared" si="0"/>
        <v>4128.5</v>
      </c>
      <c r="M17" s="37">
        <v>6.28</v>
      </c>
      <c r="N17" s="35">
        <f t="shared" si="1"/>
        <v>3611</v>
      </c>
      <c r="O17" s="38">
        <f t="shared" si="2"/>
        <v>0.89999999999999947</v>
      </c>
      <c r="P17" s="39">
        <f t="shared" si="3"/>
        <v>517.49999999999966</v>
      </c>
      <c r="Q17" s="39">
        <v>4128.5</v>
      </c>
      <c r="R17" s="45" t="s">
        <v>27</v>
      </c>
      <c r="S17" s="45">
        <v>0.1</v>
      </c>
      <c r="T17" s="45">
        <f t="shared" si="4"/>
        <v>57.5</v>
      </c>
      <c r="U17" s="46"/>
      <c r="V17" s="47"/>
      <c r="W17" s="48"/>
      <c r="X17" s="48"/>
      <c r="Y17" s="48"/>
      <c r="Z17" s="48"/>
    </row>
    <row r="18" spans="1:26" s="1" customFormat="1" ht="33" hidden="1" customHeight="1">
      <c r="A18" s="22" t="s">
        <v>378</v>
      </c>
      <c r="B18" s="23">
        <v>43228</v>
      </c>
      <c r="C18" s="24">
        <v>124154</v>
      </c>
      <c r="D18" s="22">
        <v>4329</v>
      </c>
      <c r="E18" s="25" t="s">
        <v>376</v>
      </c>
      <c r="F18" s="26" t="s">
        <v>379</v>
      </c>
      <c r="G18" s="23">
        <v>43354</v>
      </c>
      <c r="H18" s="23">
        <v>43381</v>
      </c>
      <c r="I18" s="24" t="s">
        <v>26</v>
      </c>
      <c r="J18" s="34">
        <v>409</v>
      </c>
      <c r="K18" s="35">
        <v>3.35</v>
      </c>
      <c r="L18" s="36">
        <f t="shared" ref="L18:L63" si="5">+K18*J18</f>
        <v>1370.15</v>
      </c>
      <c r="M18" s="37">
        <v>2.5499999999999998</v>
      </c>
      <c r="N18" s="35">
        <f t="shared" ref="N18:N63" si="6">+M18*J18</f>
        <v>1042.9499999999998</v>
      </c>
      <c r="O18" s="38">
        <f t="shared" ref="O18:O63" si="7">+K18-M18</f>
        <v>0.80000000000000027</v>
      </c>
      <c r="P18" s="39">
        <f t="shared" ref="P18:P63" si="8">+O18*J18</f>
        <v>327.2000000000001</v>
      </c>
      <c r="Q18" s="39">
        <v>1370.15</v>
      </c>
      <c r="R18" s="45" t="s">
        <v>27</v>
      </c>
      <c r="S18" s="45">
        <v>0.05</v>
      </c>
      <c r="T18" s="45">
        <f t="shared" si="4"/>
        <v>20.450000000000003</v>
      </c>
      <c r="U18" s="46"/>
      <c r="V18" s="47"/>
      <c r="W18" s="48"/>
      <c r="X18" s="48"/>
      <c r="Y18" s="48"/>
      <c r="Z18" s="48"/>
    </row>
    <row r="19" spans="1:26" s="1" customFormat="1" ht="33" hidden="1" customHeight="1">
      <c r="A19" s="22" t="s">
        <v>378</v>
      </c>
      <c r="B19" s="23">
        <v>43228</v>
      </c>
      <c r="C19" s="24">
        <v>124181</v>
      </c>
      <c r="D19" s="22">
        <v>4330</v>
      </c>
      <c r="E19" s="25" t="s">
        <v>376</v>
      </c>
      <c r="F19" s="26" t="s">
        <v>380</v>
      </c>
      <c r="G19" s="23">
        <v>43354</v>
      </c>
      <c r="H19" s="23">
        <v>43381</v>
      </c>
      <c r="I19" s="24" t="s">
        <v>26</v>
      </c>
      <c r="J19" s="34">
        <v>354</v>
      </c>
      <c r="K19" s="35">
        <v>3.35</v>
      </c>
      <c r="L19" s="36">
        <f t="shared" si="5"/>
        <v>1185.9000000000001</v>
      </c>
      <c r="M19" s="37">
        <v>2.5499999999999998</v>
      </c>
      <c r="N19" s="35">
        <f t="shared" si="6"/>
        <v>902.69999999999993</v>
      </c>
      <c r="O19" s="38">
        <f t="shared" si="7"/>
        <v>0.80000000000000027</v>
      </c>
      <c r="P19" s="39">
        <f t="shared" si="8"/>
        <v>283.2000000000001</v>
      </c>
      <c r="Q19" s="39">
        <v>1185.9000000000001</v>
      </c>
      <c r="R19" s="45" t="s">
        <v>27</v>
      </c>
      <c r="S19" s="45">
        <v>0.05</v>
      </c>
      <c r="T19" s="45">
        <f t="shared" si="4"/>
        <v>17.7</v>
      </c>
      <c r="U19" s="46"/>
      <c r="V19" s="47"/>
      <c r="W19" s="48"/>
      <c r="X19" s="48"/>
      <c r="Y19" s="48"/>
      <c r="Z19" s="48"/>
    </row>
    <row r="20" spans="1:26" s="1" customFormat="1" ht="33" hidden="1" customHeight="1">
      <c r="A20" s="22" t="s">
        <v>378</v>
      </c>
      <c r="B20" s="23">
        <v>43228</v>
      </c>
      <c r="C20" s="24">
        <v>137529</v>
      </c>
      <c r="D20" s="22">
        <v>4331</v>
      </c>
      <c r="E20" s="25" t="s">
        <v>376</v>
      </c>
      <c r="F20" s="26" t="s">
        <v>381</v>
      </c>
      <c r="G20" s="23">
        <v>43354</v>
      </c>
      <c r="H20" s="23">
        <v>43381</v>
      </c>
      <c r="I20" s="24" t="s">
        <v>26</v>
      </c>
      <c r="J20" s="34">
        <v>342</v>
      </c>
      <c r="K20" s="35">
        <v>3.35</v>
      </c>
      <c r="L20" s="36">
        <f t="shared" si="5"/>
        <v>1145.7</v>
      </c>
      <c r="M20" s="37">
        <v>2.5499999999999998</v>
      </c>
      <c r="N20" s="35">
        <f t="shared" si="6"/>
        <v>872.09999999999991</v>
      </c>
      <c r="O20" s="38">
        <f t="shared" si="7"/>
        <v>0.80000000000000027</v>
      </c>
      <c r="P20" s="39">
        <f t="shared" si="8"/>
        <v>273.60000000000008</v>
      </c>
      <c r="Q20" s="39">
        <v>1145.7</v>
      </c>
      <c r="R20" s="45" t="s">
        <v>27</v>
      </c>
      <c r="S20" s="45">
        <v>0.05</v>
      </c>
      <c r="T20" s="45">
        <f t="shared" si="4"/>
        <v>17.100000000000001</v>
      </c>
      <c r="U20" s="46"/>
      <c r="V20" s="47"/>
      <c r="W20" s="48"/>
      <c r="X20" s="48"/>
      <c r="Y20" s="48"/>
      <c r="Z20" s="48"/>
    </row>
    <row r="21" spans="1:26" s="1" customFormat="1" ht="33" hidden="1" customHeight="1">
      <c r="A21" s="22" t="s">
        <v>378</v>
      </c>
      <c r="B21" s="23">
        <v>43228</v>
      </c>
      <c r="C21" s="24">
        <v>137601</v>
      </c>
      <c r="D21" s="22">
        <v>4332</v>
      </c>
      <c r="E21" s="25" t="s">
        <v>376</v>
      </c>
      <c r="F21" s="26" t="s">
        <v>382</v>
      </c>
      <c r="G21" s="23">
        <v>43354</v>
      </c>
      <c r="H21" s="23">
        <v>43381</v>
      </c>
      <c r="I21" s="24" t="s">
        <v>26</v>
      </c>
      <c r="J21" s="34">
        <v>240</v>
      </c>
      <c r="K21" s="35">
        <v>3.35</v>
      </c>
      <c r="L21" s="36">
        <f t="shared" si="5"/>
        <v>804</v>
      </c>
      <c r="M21" s="37">
        <v>2.5499999999999998</v>
      </c>
      <c r="N21" s="35">
        <f t="shared" si="6"/>
        <v>612</v>
      </c>
      <c r="O21" s="38">
        <f t="shared" si="7"/>
        <v>0.80000000000000027</v>
      </c>
      <c r="P21" s="39">
        <f t="shared" si="8"/>
        <v>192.00000000000006</v>
      </c>
      <c r="Q21" s="39">
        <v>804</v>
      </c>
      <c r="R21" s="45" t="s">
        <v>27</v>
      </c>
      <c r="S21" s="45">
        <v>0.05</v>
      </c>
      <c r="T21" s="45">
        <f t="shared" si="4"/>
        <v>12</v>
      </c>
      <c r="U21" s="46"/>
      <c r="V21" s="47"/>
      <c r="W21" s="48"/>
      <c r="X21" s="48"/>
      <c r="Y21" s="48"/>
      <c r="Z21" s="48"/>
    </row>
    <row r="22" spans="1:26" s="1" customFormat="1" ht="33" hidden="1" customHeight="1">
      <c r="A22" s="22" t="s">
        <v>378</v>
      </c>
      <c r="B22" s="23">
        <v>43228</v>
      </c>
      <c r="C22" s="24">
        <v>137675</v>
      </c>
      <c r="D22" s="22">
        <v>4333</v>
      </c>
      <c r="E22" s="25" t="s">
        <v>376</v>
      </c>
      <c r="F22" s="26" t="s">
        <v>383</v>
      </c>
      <c r="G22" s="23">
        <v>43354</v>
      </c>
      <c r="H22" s="23">
        <v>43381</v>
      </c>
      <c r="I22" s="24" t="s">
        <v>26</v>
      </c>
      <c r="J22" s="34">
        <v>156</v>
      </c>
      <c r="K22" s="35">
        <v>3.35</v>
      </c>
      <c r="L22" s="36">
        <f t="shared" si="5"/>
        <v>522.6</v>
      </c>
      <c r="M22" s="37">
        <v>2.5499999999999998</v>
      </c>
      <c r="N22" s="35">
        <f t="shared" si="6"/>
        <v>397.79999999999995</v>
      </c>
      <c r="O22" s="38">
        <f t="shared" si="7"/>
        <v>0.80000000000000027</v>
      </c>
      <c r="P22" s="39">
        <f t="shared" si="8"/>
        <v>124.80000000000004</v>
      </c>
      <c r="Q22" s="39">
        <v>522.6</v>
      </c>
      <c r="R22" s="45" t="s">
        <v>27</v>
      </c>
      <c r="S22" s="45">
        <v>0.05</v>
      </c>
      <c r="T22" s="45">
        <f t="shared" si="4"/>
        <v>7.8000000000000007</v>
      </c>
      <c r="U22" s="46"/>
      <c r="V22" s="47"/>
      <c r="W22" s="48"/>
      <c r="X22" s="48"/>
      <c r="Y22" s="48"/>
      <c r="Z22" s="48"/>
    </row>
    <row r="23" spans="1:26" s="1" customFormat="1" ht="33" hidden="1" customHeight="1">
      <c r="A23" s="22" t="s">
        <v>384</v>
      </c>
      <c r="B23" s="23">
        <v>43228</v>
      </c>
      <c r="C23" s="24">
        <v>156063</v>
      </c>
      <c r="D23" s="27" t="s">
        <v>385</v>
      </c>
      <c r="E23" s="25" t="s">
        <v>376</v>
      </c>
      <c r="F23" s="26" t="s">
        <v>386</v>
      </c>
      <c r="G23" s="23">
        <v>43354</v>
      </c>
      <c r="H23" s="23">
        <v>43381</v>
      </c>
      <c r="I23" s="24" t="s">
        <v>26</v>
      </c>
      <c r="J23" s="34">
        <v>640</v>
      </c>
      <c r="K23" s="35">
        <v>6.85</v>
      </c>
      <c r="L23" s="36">
        <f t="shared" si="5"/>
        <v>4384</v>
      </c>
      <c r="M23" s="37">
        <v>6.15</v>
      </c>
      <c r="N23" s="35">
        <f t="shared" si="6"/>
        <v>3936</v>
      </c>
      <c r="O23" s="38">
        <f t="shared" si="7"/>
        <v>0.69999999999999929</v>
      </c>
      <c r="P23" s="39">
        <f t="shared" si="8"/>
        <v>447.99999999999955</v>
      </c>
      <c r="Q23" s="39">
        <v>4384</v>
      </c>
      <c r="R23" s="45" t="s">
        <v>27</v>
      </c>
      <c r="S23" s="45">
        <v>0</v>
      </c>
      <c r="T23" s="45">
        <f t="shared" si="4"/>
        <v>0</v>
      </c>
      <c r="U23" s="46"/>
      <c r="V23" s="47"/>
      <c r="W23" s="48"/>
      <c r="X23" s="48"/>
      <c r="Y23" s="48"/>
      <c r="Z23" s="48"/>
    </row>
    <row r="24" spans="1:26" s="1" customFormat="1" ht="33" hidden="1" customHeight="1">
      <c r="A24" s="22" t="s">
        <v>384</v>
      </c>
      <c r="B24" s="23">
        <v>43228</v>
      </c>
      <c r="C24" s="24">
        <v>156100</v>
      </c>
      <c r="D24" s="27" t="s">
        <v>385</v>
      </c>
      <c r="E24" s="25" t="s">
        <v>376</v>
      </c>
      <c r="F24" s="26" t="s">
        <v>386</v>
      </c>
      <c r="G24" s="23">
        <v>43354</v>
      </c>
      <c r="H24" s="23">
        <v>43381</v>
      </c>
      <c r="I24" s="24" t="s">
        <v>26</v>
      </c>
      <c r="J24" s="34">
        <v>217</v>
      </c>
      <c r="K24" s="35">
        <v>6.85</v>
      </c>
      <c r="L24" s="36">
        <f t="shared" si="5"/>
        <v>1486.4499999999998</v>
      </c>
      <c r="M24" s="37">
        <v>6.15</v>
      </c>
      <c r="N24" s="35">
        <f t="shared" si="6"/>
        <v>1334.5500000000002</v>
      </c>
      <c r="O24" s="38">
        <f t="shared" si="7"/>
        <v>0.69999999999999929</v>
      </c>
      <c r="P24" s="39">
        <f t="shared" si="8"/>
        <v>151.89999999999984</v>
      </c>
      <c r="Q24" s="39">
        <v>1486.45</v>
      </c>
      <c r="R24" s="45" t="s">
        <v>27</v>
      </c>
      <c r="S24" s="45">
        <v>0</v>
      </c>
      <c r="T24" s="45">
        <f t="shared" si="4"/>
        <v>0</v>
      </c>
      <c r="U24" s="46"/>
      <c r="V24" s="47"/>
      <c r="W24" s="48"/>
      <c r="X24" s="48"/>
      <c r="Y24" s="48"/>
      <c r="Z24" s="48"/>
    </row>
    <row r="25" spans="1:26" s="1" customFormat="1" ht="33" hidden="1" customHeight="1">
      <c r="A25" s="22" t="s">
        <v>384</v>
      </c>
      <c r="B25" s="23">
        <v>43228</v>
      </c>
      <c r="C25" s="24">
        <v>156119</v>
      </c>
      <c r="D25" s="27" t="s">
        <v>385</v>
      </c>
      <c r="E25" s="25" t="s">
        <v>376</v>
      </c>
      <c r="F25" s="26" t="s">
        <v>386</v>
      </c>
      <c r="G25" s="23">
        <v>43354</v>
      </c>
      <c r="H25" s="23">
        <v>43381</v>
      </c>
      <c r="I25" s="24" t="s">
        <v>26</v>
      </c>
      <c r="J25" s="34">
        <v>179</v>
      </c>
      <c r="K25" s="35">
        <v>6.85</v>
      </c>
      <c r="L25" s="36">
        <f t="shared" si="5"/>
        <v>1226.1499999999999</v>
      </c>
      <c r="M25" s="37">
        <v>6.15</v>
      </c>
      <c r="N25" s="35">
        <f t="shared" si="6"/>
        <v>1100.8500000000001</v>
      </c>
      <c r="O25" s="38">
        <f t="shared" si="7"/>
        <v>0.69999999999999929</v>
      </c>
      <c r="P25" s="39">
        <f t="shared" si="8"/>
        <v>125.29999999999987</v>
      </c>
      <c r="Q25" s="39">
        <v>1226.1500000000001</v>
      </c>
      <c r="R25" s="45" t="s">
        <v>27</v>
      </c>
      <c r="S25" s="45">
        <v>0</v>
      </c>
      <c r="T25" s="45">
        <f t="shared" si="4"/>
        <v>0</v>
      </c>
      <c r="U25" s="46"/>
      <c r="V25" s="47"/>
      <c r="W25" s="48"/>
      <c r="X25" s="48"/>
      <c r="Y25" s="48"/>
      <c r="Z25" s="48"/>
    </row>
    <row r="26" spans="1:26" s="1" customFormat="1" ht="33" hidden="1" customHeight="1">
      <c r="A26" s="22" t="s">
        <v>384</v>
      </c>
      <c r="B26" s="23">
        <v>43228</v>
      </c>
      <c r="C26" s="24">
        <v>156128</v>
      </c>
      <c r="D26" s="27" t="s">
        <v>387</v>
      </c>
      <c r="E26" s="25" t="s">
        <v>376</v>
      </c>
      <c r="F26" s="26" t="s">
        <v>386</v>
      </c>
      <c r="G26" s="23">
        <v>43354</v>
      </c>
      <c r="H26" s="23">
        <v>43381</v>
      </c>
      <c r="I26" s="24" t="s">
        <v>26</v>
      </c>
      <c r="J26" s="34">
        <v>640</v>
      </c>
      <c r="K26" s="35">
        <v>7.5</v>
      </c>
      <c r="L26" s="36">
        <f t="shared" ref="L26:L33" si="9">+K26*J26</f>
        <v>4800</v>
      </c>
      <c r="M26" s="37">
        <v>6.85</v>
      </c>
      <c r="N26" s="35">
        <f t="shared" ref="N26:N33" si="10">+M26*J26</f>
        <v>4384</v>
      </c>
      <c r="O26" s="38">
        <f t="shared" ref="O26:O33" si="11">+K26-M26</f>
        <v>0.65000000000000036</v>
      </c>
      <c r="P26" s="39">
        <f t="shared" ref="P26:P33" si="12">+O26*J26</f>
        <v>416.00000000000023</v>
      </c>
      <c r="Q26" s="39">
        <v>4800</v>
      </c>
      <c r="R26" s="45" t="s">
        <v>27</v>
      </c>
      <c r="S26" s="45">
        <v>0</v>
      </c>
      <c r="T26" s="45">
        <f t="shared" si="4"/>
        <v>0</v>
      </c>
      <c r="U26" s="46"/>
      <c r="V26" s="47"/>
      <c r="W26" s="48"/>
      <c r="X26" s="48"/>
      <c r="Y26" s="48"/>
      <c r="Z26" s="48"/>
    </row>
    <row r="27" spans="1:26" s="1" customFormat="1" ht="33" hidden="1" customHeight="1">
      <c r="A27" s="22" t="s">
        <v>384</v>
      </c>
      <c r="B27" s="23">
        <v>43228</v>
      </c>
      <c r="C27" s="24">
        <v>156137</v>
      </c>
      <c r="D27" s="27" t="s">
        <v>387</v>
      </c>
      <c r="E27" s="25" t="s">
        <v>376</v>
      </c>
      <c r="F27" s="26" t="s">
        <v>386</v>
      </c>
      <c r="G27" s="23">
        <v>43354</v>
      </c>
      <c r="H27" s="23">
        <v>43381</v>
      </c>
      <c r="I27" s="24" t="s">
        <v>26</v>
      </c>
      <c r="J27" s="34">
        <v>103</v>
      </c>
      <c r="K27" s="35">
        <v>7.5</v>
      </c>
      <c r="L27" s="36">
        <f t="shared" si="9"/>
        <v>772.5</v>
      </c>
      <c r="M27" s="37">
        <v>6.85</v>
      </c>
      <c r="N27" s="35">
        <f t="shared" si="10"/>
        <v>705.55</v>
      </c>
      <c r="O27" s="38">
        <f t="shared" si="11"/>
        <v>0.65000000000000036</v>
      </c>
      <c r="P27" s="39">
        <f t="shared" si="12"/>
        <v>66.950000000000031</v>
      </c>
      <c r="Q27" s="39">
        <v>772.5</v>
      </c>
      <c r="R27" s="45" t="s">
        <v>27</v>
      </c>
      <c r="S27" s="45">
        <v>0</v>
      </c>
      <c r="T27" s="45">
        <f t="shared" si="4"/>
        <v>0</v>
      </c>
      <c r="U27" s="46"/>
      <c r="V27" s="47"/>
      <c r="W27" s="48"/>
      <c r="X27" s="48"/>
      <c r="Y27" s="48"/>
      <c r="Z27" s="48"/>
    </row>
    <row r="28" spans="1:26" s="1" customFormat="1" ht="33" hidden="1" customHeight="1">
      <c r="A28" s="22" t="s">
        <v>384</v>
      </c>
      <c r="B28" s="23">
        <v>43228</v>
      </c>
      <c r="C28" s="24">
        <v>156146</v>
      </c>
      <c r="D28" s="27" t="s">
        <v>387</v>
      </c>
      <c r="E28" s="25" t="s">
        <v>376</v>
      </c>
      <c r="F28" s="26" t="s">
        <v>386</v>
      </c>
      <c r="G28" s="23">
        <v>43354</v>
      </c>
      <c r="H28" s="23">
        <v>43381</v>
      </c>
      <c r="I28" s="24" t="s">
        <v>26</v>
      </c>
      <c r="J28" s="34">
        <v>313</v>
      </c>
      <c r="K28" s="35">
        <v>7.5</v>
      </c>
      <c r="L28" s="36">
        <f t="shared" si="9"/>
        <v>2347.5</v>
      </c>
      <c r="M28" s="37">
        <v>6.85</v>
      </c>
      <c r="N28" s="35">
        <f t="shared" si="10"/>
        <v>2144.0499999999997</v>
      </c>
      <c r="O28" s="38">
        <f t="shared" si="11"/>
        <v>0.65000000000000036</v>
      </c>
      <c r="P28" s="39">
        <f t="shared" si="12"/>
        <v>203.4500000000001</v>
      </c>
      <c r="Q28" s="39">
        <v>2347.5</v>
      </c>
      <c r="R28" s="45" t="s">
        <v>27</v>
      </c>
      <c r="S28" s="45">
        <v>0</v>
      </c>
      <c r="T28" s="45">
        <f t="shared" si="4"/>
        <v>0</v>
      </c>
      <c r="U28" s="46"/>
      <c r="V28" s="47"/>
      <c r="W28" s="48"/>
      <c r="X28" s="48"/>
      <c r="Y28" s="48"/>
      <c r="Z28" s="48"/>
    </row>
    <row r="29" spans="1:26" s="1" customFormat="1" ht="33" hidden="1" customHeight="1">
      <c r="A29" s="22" t="s">
        <v>384</v>
      </c>
      <c r="B29" s="23">
        <v>43228</v>
      </c>
      <c r="C29" s="24">
        <v>156210</v>
      </c>
      <c r="D29" s="27" t="s">
        <v>388</v>
      </c>
      <c r="E29" s="25" t="s">
        <v>376</v>
      </c>
      <c r="F29" s="26" t="s">
        <v>386</v>
      </c>
      <c r="G29" s="23">
        <v>43354</v>
      </c>
      <c r="H29" s="23">
        <v>43381</v>
      </c>
      <c r="I29" s="24" t="s">
        <v>26</v>
      </c>
      <c r="J29" s="34">
        <v>752</v>
      </c>
      <c r="K29" s="35">
        <v>7.9</v>
      </c>
      <c r="L29" s="36">
        <f t="shared" si="9"/>
        <v>5940.8</v>
      </c>
      <c r="M29" s="37">
        <v>7.6</v>
      </c>
      <c r="N29" s="35">
        <f t="shared" si="10"/>
        <v>5715.2</v>
      </c>
      <c r="O29" s="38">
        <f t="shared" si="11"/>
        <v>0.30000000000000071</v>
      </c>
      <c r="P29" s="39">
        <f t="shared" si="12"/>
        <v>225.60000000000053</v>
      </c>
      <c r="Q29" s="39">
        <v>5940.8</v>
      </c>
      <c r="R29" s="45" t="s">
        <v>27</v>
      </c>
      <c r="S29" s="45">
        <v>0</v>
      </c>
      <c r="T29" s="45">
        <f t="shared" si="4"/>
        <v>0</v>
      </c>
      <c r="U29" s="46"/>
      <c r="V29" s="47"/>
      <c r="W29" s="48"/>
      <c r="X29" s="48"/>
      <c r="Y29" s="48"/>
      <c r="Z29" s="48"/>
    </row>
    <row r="30" spans="1:26" s="1" customFormat="1" ht="33" hidden="1" customHeight="1">
      <c r="A30" s="22" t="s">
        <v>384</v>
      </c>
      <c r="B30" s="23">
        <v>43228</v>
      </c>
      <c r="C30" s="24">
        <v>156229</v>
      </c>
      <c r="D30" s="27" t="s">
        <v>388</v>
      </c>
      <c r="E30" s="25" t="s">
        <v>376</v>
      </c>
      <c r="F30" s="26" t="s">
        <v>386</v>
      </c>
      <c r="G30" s="23">
        <v>43354</v>
      </c>
      <c r="H30" s="23">
        <v>43381</v>
      </c>
      <c r="I30" s="24" t="s">
        <v>26</v>
      </c>
      <c r="J30" s="34">
        <v>317</v>
      </c>
      <c r="K30" s="35">
        <v>7.9</v>
      </c>
      <c r="L30" s="36">
        <f t="shared" si="9"/>
        <v>2504.3000000000002</v>
      </c>
      <c r="M30" s="37">
        <v>7.6</v>
      </c>
      <c r="N30" s="35">
        <f t="shared" si="10"/>
        <v>2409.1999999999998</v>
      </c>
      <c r="O30" s="38">
        <f t="shared" si="11"/>
        <v>0.30000000000000071</v>
      </c>
      <c r="P30" s="39">
        <f t="shared" si="12"/>
        <v>95.100000000000222</v>
      </c>
      <c r="Q30" s="39">
        <v>2504.3000000000002</v>
      </c>
      <c r="R30" s="45" t="s">
        <v>27</v>
      </c>
      <c r="S30" s="45">
        <v>0</v>
      </c>
      <c r="T30" s="45">
        <f t="shared" si="4"/>
        <v>0</v>
      </c>
      <c r="U30" s="46"/>
      <c r="V30" s="47"/>
      <c r="W30" s="48"/>
      <c r="X30" s="48"/>
      <c r="Y30" s="48"/>
      <c r="Z30" s="48"/>
    </row>
    <row r="31" spans="1:26" s="1" customFormat="1" ht="33" hidden="1" customHeight="1">
      <c r="A31" s="22" t="s">
        <v>384</v>
      </c>
      <c r="B31" s="23">
        <v>43228</v>
      </c>
      <c r="C31" s="24">
        <v>156238</v>
      </c>
      <c r="D31" s="27" t="s">
        <v>388</v>
      </c>
      <c r="E31" s="25" t="s">
        <v>376</v>
      </c>
      <c r="F31" s="26" t="s">
        <v>386</v>
      </c>
      <c r="G31" s="23">
        <v>43354</v>
      </c>
      <c r="H31" s="23">
        <v>43381</v>
      </c>
      <c r="I31" s="24" t="s">
        <v>26</v>
      </c>
      <c r="J31" s="34">
        <v>701</v>
      </c>
      <c r="K31" s="35">
        <v>7.9</v>
      </c>
      <c r="L31" s="36">
        <f t="shared" si="9"/>
        <v>5537.9000000000005</v>
      </c>
      <c r="M31" s="37">
        <v>7.6</v>
      </c>
      <c r="N31" s="35">
        <f t="shared" si="10"/>
        <v>5327.5999999999995</v>
      </c>
      <c r="O31" s="38">
        <f t="shared" si="11"/>
        <v>0.30000000000000071</v>
      </c>
      <c r="P31" s="39">
        <f t="shared" si="12"/>
        <v>210.30000000000049</v>
      </c>
      <c r="Q31" s="39">
        <v>5537.9</v>
      </c>
      <c r="R31" s="45" t="s">
        <v>27</v>
      </c>
      <c r="S31" s="45">
        <v>0</v>
      </c>
      <c r="T31" s="45">
        <f t="shared" si="4"/>
        <v>0</v>
      </c>
      <c r="U31" s="46"/>
      <c r="V31" s="47"/>
      <c r="W31" s="48"/>
      <c r="X31" s="48"/>
      <c r="Y31" s="48"/>
      <c r="Z31" s="48"/>
    </row>
    <row r="32" spans="1:26" s="1" customFormat="1" ht="33" hidden="1" customHeight="1">
      <c r="A32" s="22" t="s">
        <v>384</v>
      </c>
      <c r="B32" s="23">
        <v>43228</v>
      </c>
      <c r="C32" s="24">
        <v>156256</v>
      </c>
      <c r="D32" s="27" t="s">
        <v>389</v>
      </c>
      <c r="E32" s="25" t="s">
        <v>376</v>
      </c>
      <c r="F32" s="26" t="s">
        <v>386</v>
      </c>
      <c r="G32" s="23">
        <v>43354</v>
      </c>
      <c r="H32" s="23">
        <v>43381</v>
      </c>
      <c r="I32" s="24" t="s">
        <v>26</v>
      </c>
      <c r="J32" s="34">
        <v>736</v>
      </c>
      <c r="K32" s="35">
        <v>7.9</v>
      </c>
      <c r="L32" s="36">
        <f t="shared" si="9"/>
        <v>5814.4000000000005</v>
      </c>
      <c r="M32" s="37">
        <v>7.6</v>
      </c>
      <c r="N32" s="35">
        <f t="shared" si="10"/>
        <v>5593.5999999999995</v>
      </c>
      <c r="O32" s="38">
        <f t="shared" si="11"/>
        <v>0.30000000000000071</v>
      </c>
      <c r="P32" s="39">
        <f t="shared" si="12"/>
        <v>220.80000000000052</v>
      </c>
      <c r="Q32" s="39">
        <v>5814.4</v>
      </c>
      <c r="R32" s="45" t="s">
        <v>27</v>
      </c>
      <c r="S32" s="45">
        <v>0</v>
      </c>
      <c r="T32" s="45">
        <f t="shared" si="4"/>
        <v>0</v>
      </c>
      <c r="U32" s="46"/>
      <c r="V32" s="47"/>
      <c r="W32" s="48"/>
      <c r="X32" s="48"/>
      <c r="Y32" s="48"/>
      <c r="Z32" s="48"/>
    </row>
    <row r="33" spans="1:26" s="1" customFormat="1" ht="33" hidden="1" customHeight="1">
      <c r="A33" s="22" t="s">
        <v>384</v>
      </c>
      <c r="B33" s="23">
        <v>43228</v>
      </c>
      <c r="C33" s="24">
        <v>156265</v>
      </c>
      <c r="D33" s="27" t="s">
        <v>389</v>
      </c>
      <c r="E33" s="25" t="s">
        <v>376</v>
      </c>
      <c r="F33" s="26" t="s">
        <v>386</v>
      </c>
      <c r="G33" s="23">
        <v>43354</v>
      </c>
      <c r="H33" s="23">
        <v>43381</v>
      </c>
      <c r="I33" s="24" t="s">
        <v>26</v>
      </c>
      <c r="J33" s="34">
        <v>326</v>
      </c>
      <c r="K33" s="35">
        <v>7.9</v>
      </c>
      <c r="L33" s="36">
        <f t="shared" si="9"/>
        <v>2575.4</v>
      </c>
      <c r="M33" s="37">
        <v>7.6</v>
      </c>
      <c r="N33" s="35">
        <f t="shared" si="10"/>
        <v>2477.6</v>
      </c>
      <c r="O33" s="38">
        <f t="shared" si="11"/>
        <v>0.30000000000000071</v>
      </c>
      <c r="P33" s="39">
        <f t="shared" si="12"/>
        <v>97.800000000000239</v>
      </c>
      <c r="Q33" s="39">
        <v>2575.4</v>
      </c>
      <c r="R33" s="45" t="s">
        <v>27</v>
      </c>
      <c r="S33" s="45">
        <v>0</v>
      </c>
      <c r="T33" s="45">
        <f t="shared" si="4"/>
        <v>0</v>
      </c>
      <c r="U33" s="46"/>
      <c r="V33" s="47"/>
      <c r="W33" s="48"/>
      <c r="X33" s="48"/>
      <c r="Y33" s="48"/>
      <c r="Z33" s="48"/>
    </row>
    <row r="34" spans="1:26" s="1" customFormat="1" ht="33" hidden="1" customHeight="1">
      <c r="A34" s="22" t="s">
        <v>384</v>
      </c>
      <c r="B34" s="23">
        <v>43228</v>
      </c>
      <c r="C34" s="24">
        <v>156274</v>
      </c>
      <c r="D34" s="27" t="s">
        <v>389</v>
      </c>
      <c r="E34" s="25" t="s">
        <v>376</v>
      </c>
      <c r="F34" s="26" t="s">
        <v>386</v>
      </c>
      <c r="G34" s="23">
        <v>43354</v>
      </c>
      <c r="H34" s="23">
        <v>43381</v>
      </c>
      <c r="I34" s="24" t="s">
        <v>26</v>
      </c>
      <c r="J34" s="34">
        <v>600</v>
      </c>
      <c r="K34" s="35">
        <v>7.9</v>
      </c>
      <c r="L34" s="36">
        <f t="shared" ref="L34:L41" si="13">+K34*J34</f>
        <v>4740</v>
      </c>
      <c r="M34" s="37">
        <v>7.6</v>
      </c>
      <c r="N34" s="35">
        <f t="shared" ref="N34:N41" si="14">+M34*J34</f>
        <v>4560</v>
      </c>
      <c r="O34" s="38">
        <f t="shared" ref="O34:O41" si="15">+K34-M34</f>
        <v>0.30000000000000071</v>
      </c>
      <c r="P34" s="39">
        <f t="shared" ref="P34:P41" si="16">+O34*J34</f>
        <v>180.00000000000043</v>
      </c>
      <c r="Q34" s="39">
        <v>4740</v>
      </c>
      <c r="R34" s="45" t="s">
        <v>27</v>
      </c>
      <c r="S34" s="45">
        <v>0</v>
      </c>
      <c r="T34" s="45">
        <f t="shared" si="4"/>
        <v>0</v>
      </c>
      <c r="U34" s="46"/>
      <c r="V34" s="47"/>
      <c r="W34" s="48"/>
      <c r="X34" s="48"/>
      <c r="Y34" s="48"/>
      <c r="Z34" s="48"/>
    </row>
    <row r="35" spans="1:26" s="1" customFormat="1" ht="33" hidden="1" customHeight="1">
      <c r="A35" s="22" t="s">
        <v>384</v>
      </c>
      <c r="B35" s="23">
        <v>43228</v>
      </c>
      <c r="C35" s="24">
        <v>156310</v>
      </c>
      <c r="D35" s="27" t="s">
        <v>390</v>
      </c>
      <c r="E35" s="25" t="s">
        <v>376</v>
      </c>
      <c r="F35" s="26" t="s">
        <v>386</v>
      </c>
      <c r="G35" s="23">
        <v>43354</v>
      </c>
      <c r="H35" s="23">
        <v>43381</v>
      </c>
      <c r="I35" s="24" t="s">
        <v>26</v>
      </c>
      <c r="J35" s="34">
        <v>608</v>
      </c>
      <c r="K35" s="35">
        <v>7.9</v>
      </c>
      <c r="L35" s="36">
        <f t="shared" si="13"/>
        <v>4803.2</v>
      </c>
      <c r="M35" s="37">
        <v>7.6</v>
      </c>
      <c r="N35" s="35">
        <f t="shared" si="14"/>
        <v>4620.8</v>
      </c>
      <c r="O35" s="38">
        <f t="shared" si="15"/>
        <v>0.30000000000000071</v>
      </c>
      <c r="P35" s="39">
        <f t="shared" si="16"/>
        <v>182.40000000000043</v>
      </c>
      <c r="Q35" s="39">
        <v>4803.2</v>
      </c>
      <c r="R35" s="45" t="s">
        <v>27</v>
      </c>
      <c r="S35" s="45">
        <v>0</v>
      </c>
      <c r="T35" s="45">
        <f t="shared" si="4"/>
        <v>0</v>
      </c>
      <c r="U35" s="46"/>
      <c r="V35" s="47"/>
      <c r="W35" s="48"/>
      <c r="X35" s="48"/>
      <c r="Y35" s="48"/>
      <c r="Z35" s="48"/>
    </row>
    <row r="36" spans="1:26" s="1" customFormat="1" ht="33" hidden="1" customHeight="1">
      <c r="A36" s="22" t="s">
        <v>384</v>
      </c>
      <c r="B36" s="23">
        <v>43228</v>
      </c>
      <c r="C36" s="24">
        <v>156320</v>
      </c>
      <c r="D36" s="27" t="s">
        <v>390</v>
      </c>
      <c r="E36" s="25" t="s">
        <v>376</v>
      </c>
      <c r="F36" s="26" t="s">
        <v>386</v>
      </c>
      <c r="G36" s="23">
        <v>43354</v>
      </c>
      <c r="H36" s="23">
        <v>43381</v>
      </c>
      <c r="I36" s="24" t="s">
        <v>26</v>
      </c>
      <c r="J36" s="34">
        <v>257</v>
      </c>
      <c r="K36" s="35">
        <v>7.9</v>
      </c>
      <c r="L36" s="36">
        <f t="shared" si="13"/>
        <v>2030.3000000000002</v>
      </c>
      <c r="M36" s="37">
        <v>7.6</v>
      </c>
      <c r="N36" s="35">
        <f t="shared" si="14"/>
        <v>1953.1999999999998</v>
      </c>
      <c r="O36" s="38">
        <f t="shared" si="15"/>
        <v>0.30000000000000071</v>
      </c>
      <c r="P36" s="39">
        <f t="shared" si="16"/>
        <v>77.100000000000179</v>
      </c>
      <c r="Q36" s="39">
        <v>2030.3</v>
      </c>
      <c r="R36" s="45" t="s">
        <v>27</v>
      </c>
      <c r="S36" s="45">
        <v>0</v>
      </c>
      <c r="T36" s="45">
        <f t="shared" si="4"/>
        <v>0</v>
      </c>
      <c r="U36" s="46"/>
      <c r="V36" s="47"/>
      <c r="W36" s="48"/>
      <c r="X36" s="48"/>
      <c r="Y36" s="48"/>
      <c r="Z36" s="48"/>
    </row>
    <row r="37" spans="1:26" s="1" customFormat="1" ht="33" hidden="1" customHeight="1">
      <c r="A37" s="22" t="s">
        <v>384</v>
      </c>
      <c r="B37" s="23">
        <v>43228</v>
      </c>
      <c r="C37" s="24">
        <v>156339</v>
      </c>
      <c r="D37" s="27" t="s">
        <v>390</v>
      </c>
      <c r="E37" s="25" t="s">
        <v>376</v>
      </c>
      <c r="F37" s="26" t="s">
        <v>386</v>
      </c>
      <c r="G37" s="23">
        <v>43354</v>
      </c>
      <c r="H37" s="23">
        <v>43381</v>
      </c>
      <c r="I37" s="24" t="s">
        <v>26</v>
      </c>
      <c r="J37" s="34">
        <v>600</v>
      </c>
      <c r="K37" s="35">
        <v>7.9</v>
      </c>
      <c r="L37" s="36">
        <f t="shared" si="13"/>
        <v>4740</v>
      </c>
      <c r="M37" s="37">
        <v>7.6</v>
      </c>
      <c r="N37" s="35">
        <f t="shared" si="14"/>
        <v>4560</v>
      </c>
      <c r="O37" s="38">
        <f t="shared" si="15"/>
        <v>0.30000000000000071</v>
      </c>
      <c r="P37" s="39">
        <f t="shared" si="16"/>
        <v>180.00000000000043</v>
      </c>
      <c r="Q37" s="39">
        <v>4740</v>
      </c>
      <c r="R37" s="45" t="s">
        <v>27</v>
      </c>
      <c r="S37" s="45">
        <v>0</v>
      </c>
      <c r="T37" s="45">
        <f t="shared" si="4"/>
        <v>0</v>
      </c>
      <c r="U37" s="46"/>
      <c r="V37" s="47"/>
      <c r="W37" s="48"/>
      <c r="X37" s="48"/>
      <c r="Y37" s="48"/>
      <c r="Z37" s="48"/>
    </row>
    <row r="38" spans="1:26" s="1" customFormat="1" ht="33" hidden="1" customHeight="1">
      <c r="A38" s="22" t="s">
        <v>384</v>
      </c>
      <c r="B38" s="23">
        <v>43228</v>
      </c>
      <c r="C38" s="24">
        <v>157136</v>
      </c>
      <c r="D38" s="27" t="s">
        <v>391</v>
      </c>
      <c r="E38" s="25" t="s">
        <v>376</v>
      </c>
      <c r="F38" s="26" t="s">
        <v>386</v>
      </c>
      <c r="G38" s="23">
        <v>43354</v>
      </c>
      <c r="H38" s="23">
        <v>43381</v>
      </c>
      <c r="I38" s="24" t="s">
        <v>26</v>
      </c>
      <c r="J38" s="34">
        <v>142</v>
      </c>
      <c r="K38" s="35">
        <v>7.5</v>
      </c>
      <c r="L38" s="36">
        <f t="shared" si="13"/>
        <v>1065</v>
      </c>
      <c r="M38" s="37">
        <v>6.85</v>
      </c>
      <c r="N38" s="35">
        <f t="shared" si="14"/>
        <v>972.69999999999993</v>
      </c>
      <c r="O38" s="38">
        <f t="shared" si="15"/>
        <v>0.65000000000000036</v>
      </c>
      <c r="P38" s="39">
        <f t="shared" si="16"/>
        <v>92.300000000000054</v>
      </c>
      <c r="Q38" s="39">
        <v>1065</v>
      </c>
      <c r="R38" s="45" t="s">
        <v>27</v>
      </c>
      <c r="S38" s="45">
        <v>0</v>
      </c>
      <c r="T38" s="45">
        <f t="shared" si="4"/>
        <v>0</v>
      </c>
      <c r="U38" s="46"/>
      <c r="V38" s="47"/>
      <c r="W38" s="48"/>
      <c r="X38" s="48"/>
      <c r="Y38" s="48"/>
      <c r="Z38" s="48"/>
    </row>
    <row r="39" spans="1:26" s="1" customFormat="1" ht="33" hidden="1" customHeight="1">
      <c r="A39" s="22" t="s">
        <v>384</v>
      </c>
      <c r="B39" s="23">
        <v>43228</v>
      </c>
      <c r="C39" s="24">
        <v>157145</v>
      </c>
      <c r="D39" s="27" t="s">
        <v>391</v>
      </c>
      <c r="E39" s="25" t="s">
        <v>376</v>
      </c>
      <c r="F39" s="26" t="s">
        <v>386</v>
      </c>
      <c r="G39" s="23">
        <v>43354</v>
      </c>
      <c r="H39" s="23">
        <v>43381</v>
      </c>
      <c r="I39" s="24" t="s">
        <v>26</v>
      </c>
      <c r="J39" s="34">
        <v>363</v>
      </c>
      <c r="K39" s="35">
        <v>7.5</v>
      </c>
      <c r="L39" s="36">
        <f t="shared" si="13"/>
        <v>2722.5</v>
      </c>
      <c r="M39" s="37">
        <v>6.85</v>
      </c>
      <c r="N39" s="35">
        <f t="shared" si="14"/>
        <v>2486.5499999999997</v>
      </c>
      <c r="O39" s="38">
        <f t="shared" si="15"/>
        <v>0.65000000000000036</v>
      </c>
      <c r="P39" s="39">
        <f t="shared" si="16"/>
        <v>235.95000000000013</v>
      </c>
      <c r="Q39" s="39">
        <v>2722.5</v>
      </c>
      <c r="R39" s="45" t="s">
        <v>27</v>
      </c>
      <c r="S39" s="45">
        <v>0</v>
      </c>
      <c r="T39" s="45">
        <f t="shared" si="4"/>
        <v>0</v>
      </c>
      <c r="U39" s="46"/>
      <c r="V39" s="47"/>
      <c r="W39" s="48"/>
      <c r="X39" s="48"/>
      <c r="Y39" s="48"/>
      <c r="Z39" s="48"/>
    </row>
    <row r="40" spans="1:26" s="1" customFormat="1" ht="33" hidden="1" customHeight="1">
      <c r="A40" s="22" t="s">
        <v>392</v>
      </c>
      <c r="B40" s="23">
        <v>43228</v>
      </c>
      <c r="C40" s="24">
        <v>166550</v>
      </c>
      <c r="D40" s="22">
        <v>3811</v>
      </c>
      <c r="E40" s="25" t="s">
        <v>376</v>
      </c>
      <c r="F40" s="26" t="s">
        <v>393</v>
      </c>
      <c r="G40" s="23">
        <v>43354</v>
      </c>
      <c r="H40" s="23">
        <v>43381</v>
      </c>
      <c r="I40" s="24" t="s">
        <v>26</v>
      </c>
      <c r="J40" s="34">
        <v>1072</v>
      </c>
      <c r="K40" s="35">
        <v>4.9000000000000004</v>
      </c>
      <c r="L40" s="36">
        <f t="shared" si="13"/>
        <v>5252.8</v>
      </c>
      <c r="M40" s="37">
        <v>4.3</v>
      </c>
      <c r="N40" s="35">
        <f t="shared" si="14"/>
        <v>4609.5999999999995</v>
      </c>
      <c r="O40" s="38">
        <f t="shared" si="15"/>
        <v>0.60000000000000053</v>
      </c>
      <c r="P40" s="39">
        <f t="shared" si="16"/>
        <v>643.20000000000061</v>
      </c>
      <c r="Q40" s="39">
        <v>5252.8</v>
      </c>
      <c r="R40" s="45" t="s">
        <v>27</v>
      </c>
      <c r="S40" s="45">
        <v>0</v>
      </c>
      <c r="T40" s="45">
        <f t="shared" si="4"/>
        <v>0</v>
      </c>
      <c r="U40" s="46"/>
      <c r="V40" s="47"/>
      <c r="W40" s="48"/>
      <c r="X40" s="48"/>
      <c r="Y40" s="48"/>
      <c r="Z40" s="48"/>
    </row>
    <row r="41" spans="1:26" s="1" customFormat="1" ht="33" hidden="1" customHeight="1">
      <c r="A41" s="22" t="s">
        <v>392</v>
      </c>
      <c r="B41" s="23">
        <v>43228</v>
      </c>
      <c r="C41" s="24">
        <v>166578</v>
      </c>
      <c r="D41" s="22">
        <v>3811</v>
      </c>
      <c r="E41" s="25" t="s">
        <v>376</v>
      </c>
      <c r="F41" s="26" t="s">
        <v>393</v>
      </c>
      <c r="G41" s="23">
        <v>43354</v>
      </c>
      <c r="H41" s="23">
        <v>43381</v>
      </c>
      <c r="I41" s="24" t="s">
        <v>26</v>
      </c>
      <c r="J41" s="34">
        <v>262</v>
      </c>
      <c r="K41" s="35">
        <v>4.9000000000000004</v>
      </c>
      <c r="L41" s="36">
        <f t="shared" si="13"/>
        <v>1283.8000000000002</v>
      </c>
      <c r="M41" s="37">
        <v>4.3</v>
      </c>
      <c r="N41" s="35">
        <f t="shared" si="14"/>
        <v>1126.5999999999999</v>
      </c>
      <c r="O41" s="38">
        <f t="shared" si="15"/>
        <v>0.60000000000000053</v>
      </c>
      <c r="P41" s="39">
        <f t="shared" si="16"/>
        <v>157.20000000000013</v>
      </c>
      <c r="Q41" s="39">
        <v>1283.8</v>
      </c>
      <c r="R41" s="45" t="s">
        <v>27</v>
      </c>
      <c r="S41" s="45">
        <v>0</v>
      </c>
      <c r="T41" s="45">
        <f t="shared" si="4"/>
        <v>0</v>
      </c>
      <c r="U41" s="46"/>
      <c r="V41" s="47"/>
      <c r="W41" s="48"/>
      <c r="X41" s="48"/>
      <c r="Y41" s="48"/>
      <c r="Z41" s="48"/>
    </row>
    <row r="42" spans="1:26" s="1" customFormat="1" ht="33" hidden="1" customHeight="1">
      <c r="A42" s="22" t="s">
        <v>392</v>
      </c>
      <c r="B42" s="23">
        <v>43228</v>
      </c>
      <c r="C42" s="24">
        <v>166596</v>
      </c>
      <c r="D42" s="22">
        <v>3811</v>
      </c>
      <c r="E42" s="25" t="s">
        <v>376</v>
      </c>
      <c r="F42" s="26" t="s">
        <v>393</v>
      </c>
      <c r="G42" s="23">
        <v>43354</v>
      </c>
      <c r="H42" s="23">
        <v>43381</v>
      </c>
      <c r="I42" s="24" t="s">
        <v>26</v>
      </c>
      <c r="J42" s="34">
        <v>346</v>
      </c>
      <c r="K42" s="35">
        <v>4.9000000000000004</v>
      </c>
      <c r="L42" s="36">
        <f t="shared" si="5"/>
        <v>1695.4</v>
      </c>
      <c r="M42" s="37">
        <v>4.3</v>
      </c>
      <c r="N42" s="35">
        <f t="shared" si="6"/>
        <v>1487.8</v>
      </c>
      <c r="O42" s="38">
        <f t="shared" si="7"/>
        <v>0.60000000000000053</v>
      </c>
      <c r="P42" s="39">
        <f t="shared" si="8"/>
        <v>207.60000000000019</v>
      </c>
      <c r="Q42" s="39">
        <v>1695.4</v>
      </c>
      <c r="R42" s="45" t="s">
        <v>27</v>
      </c>
      <c r="S42" s="45">
        <v>0</v>
      </c>
      <c r="T42" s="45">
        <f t="shared" si="4"/>
        <v>0</v>
      </c>
      <c r="U42" s="46"/>
      <c r="V42" s="47"/>
      <c r="W42" s="48"/>
      <c r="X42" s="48"/>
      <c r="Y42" s="48"/>
      <c r="Z42" s="48"/>
    </row>
    <row r="43" spans="1:26" s="1" customFormat="1" ht="33" hidden="1" customHeight="1">
      <c r="A43" s="22" t="s">
        <v>394</v>
      </c>
      <c r="B43" s="23">
        <v>43228</v>
      </c>
      <c r="C43" s="24">
        <v>166605</v>
      </c>
      <c r="D43" s="22">
        <v>3812</v>
      </c>
      <c r="E43" s="25" t="s">
        <v>376</v>
      </c>
      <c r="F43" s="26" t="s">
        <v>395</v>
      </c>
      <c r="G43" s="23">
        <v>43354</v>
      </c>
      <c r="H43" s="23">
        <v>43381</v>
      </c>
      <c r="I43" s="24" t="s">
        <v>26</v>
      </c>
      <c r="J43" s="34">
        <v>944</v>
      </c>
      <c r="K43" s="35">
        <v>3.9</v>
      </c>
      <c r="L43" s="36">
        <f t="shared" si="5"/>
        <v>3681.6</v>
      </c>
      <c r="M43" s="37">
        <v>3.35</v>
      </c>
      <c r="N43" s="35">
        <f t="shared" si="6"/>
        <v>3162.4</v>
      </c>
      <c r="O43" s="38">
        <f t="shared" si="7"/>
        <v>0.54999999999999982</v>
      </c>
      <c r="P43" s="39">
        <f t="shared" si="8"/>
        <v>519.19999999999982</v>
      </c>
      <c r="Q43" s="39">
        <v>3681.6</v>
      </c>
      <c r="R43" s="45" t="s">
        <v>27</v>
      </c>
      <c r="S43" s="45">
        <v>0</v>
      </c>
      <c r="T43" s="45">
        <f t="shared" si="4"/>
        <v>0</v>
      </c>
      <c r="U43" s="46"/>
      <c r="V43" s="47"/>
      <c r="W43" s="48"/>
      <c r="X43" s="48"/>
      <c r="Y43" s="48"/>
      <c r="Z43" s="48"/>
    </row>
    <row r="44" spans="1:26" s="1" customFormat="1" ht="33" hidden="1" customHeight="1">
      <c r="A44" s="22" t="s">
        <v>394</v>
      </c>
      <c r="B44" s="23">
        <v>43228</v>
      </c>
      <c r="C44" s="24">
        <v>166650</v>
      </c>
      <c r="D44" s="22">
        <v>3812</v>
      </c>
      <c r="E44" s="25" t="s">
        <v>376</v>
      </c>
      <c r="F44" s="26" t="s">
        <v>395</v>
      </c>
      <c r="G44" s="23">
        <v>43354</v>
      </c>
      <c r="H44" s="23">
        <v>43381</v>
      </c>
      <c r="I44" s="24" t="s">
        <v>26</v>
      </c>
      <c r="J44" s="34">
        <v>624</v>
      </c>
      <c r="K44" s="35">
        <v>3.9</v>
      </c>
      <c r="L44" s="36">
        <f t="shared" ref="L44:L60" si="17">+K44*J44</f>
        <v>2433.6</v>
      </c>
      <c r="M44" s="37">
        <v>3.35</v>
      </c>
      <c r="N44" s="35">
        <f t="shared" ref="N44:N60" si="18">+M44*J44</f>
        <v>2090.4</v>
      </c>
      <c r="O44" s="38">
        <f t="shared" ref="O44:O60" si="19">+K44-M44</f>
        <v>0.54999999999999982</v>
      </c>
      <c r="P44" s="39">
        <f t="shared" ref="P44:P60" si="20">+O44*J44</f>
        <v>343.19999999999987</v>
      </c>
      <c r="Q44" s="39">
        <v>2433.6</v>
      </c>
      <c r="R44" s="45" t="s">
        <v>27</v>
      </c>
      <c r="S44" s="45">
        <v>0</v>
      </c>
      <c r="T44" s="45">
        <f t="shared" si="4"/>
        <v>0</v>
      </c>
      <c r="U44" s="46"/>
      <c r="V44" s="47"/>
      <c r="W44" s="48"/>
      <c r="X44" s="48"/>
      <c r="Y44" s="48"/>
      <c r="Z44" s="48"/>
    </row>
    <row r="45" spans="1:26" s="1" customFormat="1" ht="33" hidden="1" customHeight="1">
      <c r="A45" s="22" t="s">
        <v>394</v>
      </c>
      <c r="B45" s="23">
        <v>43228</v>
      </c>
      <c r="C45" s="24">
        <v>166660</v>
      </c>
      <c r="D45" s="22">
        <v>3812</v>
      </c>
      <c r="E45" s="25" t="s">
        <v>376</v>
      </c>
      <c r="F45" s="26" t="s">
        <v>395</v>
      </c>
      <c r="G45" s="23">
        <v>43354</v>
      </c>
      <c r="H45" s="23">
        <v>43381</v>
      </c>
      <c r="I45" s="24" t="s">
        <v>26</v>
      </c>
      <c r="J45" s="34">
        <v>407</v>
      </c>
      <c r="K45" s="35">
        <v>3.9</v>
      </c>
      <c r="L45" s="36">
        <f t="shared" ref="L45:L49" si="21">+K45*J45</f>
        <v>1587.3</v>
      </c>
      <c r="M45" s="37">
        <v>3.35</v>
      </c>
      <c r="N45" s="35">
        <f t="shared" ref="N45:N49" si="22">+M45*J45</f>
        <v>1363.45</v>
      </c>
      <c r="O45" s="38">
        <f t="shared" ref="O45:O49" si="23">+K45-M45</f>
        <v>0.54999999999999982</v>
      </c>
      <c r="P45" s="39">
        <f t="shared" ref="P45:P49" si="24">+O45*J45</f>
        <v>223.84999999999994</v>
      </c>
      <c r="Q45" s="39">
        <v>1587.3</v>
      </c>
      <c r="R45" s="45" t="s">
        <v>27</v>
      </c>
      <c r="S45" s="45">
        <v>0</v>
      </c>
      <c r="T45" s="45">
        <f t="shared" si="4"/>
        <v>0</v>
      </c>
      <c r="U45" s="46"/>
      <c r="V45" s="47"/>
      <c r="W45" s="48"/>
      <c r="X45" s="48"/>
      <c r="Y45" s="48"/>
      <c r="Z45" s="48"/>
    </row>
    <row r="46" spans="1:26" s="1" customFormat="1" ht="33" hidden="1" customHeight="1">
      <c r="A46" s="22" t="s">
        <v>396</v>
      </c>
      <c r="B46" s="23">
        <v>43228</v>
      </c>
      <c r="C46" s="24">
        <v>166706</v>
      </c>
      <c r="D46" s="22">
        <v>3813</v>
      </c>
      <c r="E46" s="25" t="s">
        <v>376</v>
      </c>
      <c r="F46" s="26" t="s">
        <v>397</v>
      </c>
      <c r="G46" s="23">
        <v>43354</v>
      </c>
      <c r="H46" s="23">
        <v>43381</v>
      </c>
      <c r="I46" s="24" t="s">
        <v>26</v>
      </c>
      <c r="J46" s="34">
        <v>624</v>
      </c>
      <c r="K46" s="35">
        <v>4.08</v>
      </c>
      <c r="L46" s="36">
        <f t="shared" si="21"/>
        <v>2545.92</v>
      </c>
      <c r="M46" s="37">
        <v>3.4</v>
      </c>
      <c r="N46" s="35">
        <f t="shared" si="22"/>
        <v>2121.6</v>
      </c>
      <c r="O46" s="38">
        <f t="shared" si="23"/>
        <v>0.68000000000000016</v>
      </c>
      <c r="P46" s="39">
        <f t="shared" si="24"/>
        <v>424.32000000000011</v>
      </c>
      <c r="Q46" s="39">
        <v>2545.92</v>
      </c>
      <c r="R46" s="45" t="s">
        <v>27</v>
      </c>
      <c r="S46" s="45">
        <v>0</v>
      </c>
      <c r="T46" s="45">
        <f t="shared" si="4"/>
        <v>0</v>
      </c>
      <c r="U46" s="46"/>
      <c r="V46" s="47"/>
      <c r="W46" s="48"/>
      <c r="X46" s="48"/>
      <c r="Y46" s="48"/>
      <c r="Z46" s="48"/>
    </row>
    <row r="47" spans="1:26" s="1" customFormat="1" ht="33" hidden="1" customHeight="1">
      <c r="A47" s="22" t="s">
        <v>396</v>
      </c>
      <c r="B47" s="23">
        <v>43228</v>
      </c>
      <c r="C47" s="24">
        <v>166715</v>
      </c>
      <c r="D47" s="22">
        <v>3813</v>
      </c>
      <c r="E47" s="25" t="s">
        <v>376</v>
      </c>
      <c r="F47" s="26" t="s">
        <v>397</v>
      </c>
      <c r="G47" s="23">
        <v>43354</v>
      </c>
      <c r="H47" s="23">
        <v>43381</v>
      </c>
      <c r="I47" s="24" t="s">
        <v>26</v>
      </c>
      <c r="J47" s="34">
        <v>944</v>
      </c>
      <c r="K47" s="35">
        <v>4.08</v>
      </c>
      <c r="L47" s="36">
        <f t="shared" si="21"/>
        <v>3851.52</v>
      </c>
      <c r="M47" s="37">
        <v>3.4</v>
      </c>
      <c r="N47" s="35">
        <f t="shared" si="22"/>
        <v>3209.6</v>
      </c>
      <c r="O47" s="38">
        <f t="shared" si="23"/>
        <v>0.68000000000000016</v>
      </c>
      <c r="P47" s="39">
        <f t="shared" si="24"/>
        <v>641.92000000000019</v>
      </c>
      <c r="Q47" s="39">
        <v>3851.52</v>
      </c>
      <c r="R47" s="45" t="s">
        <v>27</v>
      </c>
      <c r="S47" s="45">
        <v>0</v>
      </c>
      <c r="T47" s="45">
        <f t="shared" si="4"/>
        <v>0</v>
      </c>
      <c r="U47" s="46"/>
      <c r="V47" s="47"/>
      <c r="W47" s="48"/>
      <c r="X47" s="48"/>
      <c r="Y47" s="48"/>
      <c r="Z47" s="48"/>
    </row>
    <row r="48" spans="1:26" s="1" customFormat="1" ht="33" hidden="1" customHeight="1">
      <c r="A48" s="22" t="s">
        <v>396</v>
      </c>
      <c r="B48" s="23">
        <v>43228</v>
      </c>
      <c r="C48" s="24">
        <v>166733</v>
      </c>
      <c r="D48" s="22">
        <v>3813</v>
      </c>
      <c r="E48" s="25" t="s">
        <v>376</v>
      </c>
      <c r="F48" s="26" t="s">
        <v>397</v>
      </c>
      <c r="G48" s="23">
        <v>43354</v>
      </c>
      <c r="H48" s="23">
        <v>43381</v>
      </c>
      <c r="I48" s="24" t="s">
        <v>26</v>
      </c>
      <c r="J48" s="34">
        <v>407</v>
      </c>
      <c r="K48" s="35">
        <v>4.08</v>
      </c>
      <c r="L48" s="36">
        <f t="shared" si="21"/>
        <v>1660.56</v>
      </c>
      <c r="M48" s="37">
        <v>3.4</v>
      </c>
      <c r="N48" s="35">
        <f t="shared" si="22"/>
        <v>1383.8</v>
      </c>
      <c r="O48" s="38">
        <f t="shared" si="23"/>
        <v>0.68000000000000016</v>
      </c>
      <c r="P48" s="39">
        <f t="shared" si="24"/>
        <v>276.76000000000005</v>
      </c>
      <c r="Q48" s="39">
        <v>1660.56</v>
      </c>
      <c r="R48" s="45" t="s">
        <v>27</v>
      </c>
      <c r="S48" s="45">
        <v>0</v>
      </c>
      <c r="T48" s="45">
        <f t="shared" si="4"/>
        <v>0</v>
      </c>
      <c r="U48" s="46"/>
      <c r="V48" s="47"/>
      <c r="W48" s="48"/>
      <c r="X48" s="48"/>
      <c r="Y48" s="48"/>
      <c r="Z48" s="48"/>
    </row>
    <row r="49" spans="1:26" s="1" customFormat="1" ht="33" hidden="1" customHeight="1">
      <c r="A49" s="22" t="s">
        <v>396</v>
      </c>
      <c r="B49" s="23">
        <v>43228</v>
      </c>
      <c r="C49" s="24">
        <v>166770</v>
      </c>
      <c r="D49" s="22">
        <v>3814</v>
      </c>
      <c r="E49" s="25" t="s">
        <v>376</v>
      </c>
      <c r="F49" s="26" t="s">
        <v>398</v>
      </c>
      <c r="G49" s="23">
        <v>43354</v>
      </c>
      <c r="H49" s="23">
        <v>43381</v>
      </c>
      <c r="I49" s="24" t="s">
        <v>26</v>
      </c>
      <c r="J49" s="34">
        <v>528</v>
      </c>
      <c r="K49" s="35">
        <v>4.68</v>
      </c>
      <c r="L49" s="36">
        <f t="shared" si="21"/>
        <v>2471.04</v>
      </c>
      <c r="M49" s="37">
        <v>4</v>
      </c>
      <c r="N49" s="35">
        <f t="shared" si="22"/>
        <v>2112</v>
      </c>
      <c r="O49" s="38">
        <f t="shared" si="23"/>
        <v>0.67999999999999972</v>
      </c>
      <c r="P49" s="39">
        <f t="shared" si="24"/>
        <v>359.03999999999985</v>
      </c>
      <c r="Q49" s="39">
        <v>2471.04</v>
      </c>
      <c r="R49" s="45" t="s">
        <v>27</v>
      </c>
      <c r="S49" s="45">
        <v>0</v>
      </c>
      <c r="T49" s="45">
        <f t="shared" si="4"/>
        <v>0</v>
      </c>
      <c r="U49" s="46"/>
      <c r="V49" s="47"/>
      <c r="W49" s="48"/>
      <c r="X49" s="48"/>
      <c r="Y49" s="48"/>
      <c r="Z49" s="48"/>
    </row>
    <row r="50" spans="1:26" s="1" customFormat="1" ht="33" hidden="1" customHeight="1">
      <c r="A50" s="22" t="s">
        <v>396</v>
      </c>
      <c r="B50" s="23">
        <v>43228</v>
      </c>
      <c r="C50" s="24">
        <v>166825</v>
      </c>
      <c r="D50" s="22">
        <v>3814</v>
      </c>
      <c r="E50" s="25" t="s">
        <v>376</v>
      </c>
      <c r="F50" s="26" t="s">
        <v>398</v>
      </c>
      <c r="G50" s="23">
        <v>43354</v>
      </c>
      <c r="H50" s="23">
        <v>43381</v>
      </c>
      <c r="I50" s="24" t="s">
        <v>26</v>
      </c>
      <c r="J50" s="34">
        <v>805</v>
      </c>
      <c r="K50" s="35">
        <v>4.68</v>
      </c>
      <c r="L50" s="36">
        <f t="shared" si="17"/>
        <v>3767.3999999999996</v>
      </c>
      <c r="M50" s="37">
        <v>4</v>
      </c>
      <c r="N50" s="35">
        <f t="shared" si="18"/>
        <v>3220</v>
      </c>
      <c r="O50" s="38">
        <f t="shared" si="19"/>
        <v>0.67999999999999972</v>
      </c>
      <c r="P50" s="39">
        <f t="shared" si="20"/>
        <v>547.39999999999975</v>
      </c>
      <c r="Q50" s="39">
        <v>3767.4</v>
      </c>
      <c r="R50" s="45" t="s">
        <v>27</v>
      </c>
      <c r="S50" s="45">
        <v>0</v>
      </c>
      <c r="T50" s="45">
        <f t="shared" si="4"/>
        <v>0</v>
      </c>
      <c r="U50" s="46"/>
      <c r="V50" s="47"/>
      <c r="W50" s="48"/>
      <c r="X50" s="48"/>
      <c r="Y50" s="48"/>
      <c r="Z50" s="48"/>
    </row>
    <row r="51" spans="1:26" s="1" customFormat="1" ht="33" hidden="1" customHeight="1">
      <c r="A51" s="22" t="s">
        <v>396</v>
      </c>
      <c r="B51" s="23">
        <v>43228</v>
      </c>
      <c r="C51" s="24">
        <v>166834</v>
      </c>
      <c r="D51" s="22">
        <v>3814</v>
      </c>
      <c r="E51" s="25" t="s">
        <v>376</v>
      </c>
      <c r="F51" s="26" t="s">
        <v>398</v>
      </c>
      <c r="G51" s="23">
        <v>43354</v>
      </c>
      <c r="H51" s="23">
        <v>43381</v>
      </c>
      <c r="I51" s="24" t="s">
        <v>26</v>
      </c>
      <c r="J51" s="34">
        <v>295</v>
      </c>
      <c r="K51" s="35">
        <v>4.68</v>
      </c>
      <c r="L51" s="36">
        <f t="shared" si="17"/>
        <v>1380.6</v>
      </c>
      <c r="M51" s="37">
        <v>4</v>
      </c>
      <c r="N51" s="35">
        <f t="shared" si="18"/>
        <v>1180</v>
      </c>
      <c r="O51" s="38">
        <f t="shared" si="19"/>
        <v>0.67999999999999972</v>
      </c>
      <c r="P51" s="39">
        <f t="shared" si="20"/>
        <v>200.59999999999991</v>
      </c>
      <c r="Q51" s="39">
        <v>1380.6</v>
      </c>
      <c r="R51" s="45" t="s">
        <v>27</v>
      </c>
      <c r="S51" s="45">
        <v>0</v>
      </c>
      <c r="T51" s="45">
        <f t="shared" si="4"/>
        <v>0</v>
      </c>
      <c r="U51" s="46"/>
      <c r="V51" s="47"/>
      <c r="W51" s="48"/>
      <c r="X51" s="48"/>
      <c r="Y51" s="48"/>
      <c r="Z51" s="48"/>
    </row>
    <row r="52" spans="1:26" s="1" customFormat="1" ht="33" hidden="1" customHeight="1">
      <c r="A52" s="22" t="s">
        <v>399</v>
      </c>
      <c r="B52" s="23">
        <v>43228</v>
      </c>
      <c r="C52" s="24">
        <v>197809</v>
      </c>
      <c r="D52" s="22">
        <v>4613</v>
      </c>
      <c r="E52" s="25" t="s">
        <v>376</v>
      </c>
      <c r="F52" s="26" t="s">
        <v>400</v>
      </c>
      <c r="G52" s="23">
        <v>43354</v>
      </c>
      <c r="H52" s="23">
        <v>43381</v>
      </c>
      <c r="I52" s="24" t="s">
        <v>26</v>
      </c>
      <c r="J52" s="34">
        <v>396</v>
      </c>
      <c r="K52" s="35">
        <v>3.93</v>
      </c>
      <c r="L52" s="36">
        <f t="shared" si="17"/>
        <v>1556.28</v>
      </c>
      <c r="M52" s="37">
        <v>3.35</v>
      </c>
      <c r="N52" s="35">
        <f t="shared" si="18"/>
        <v>1326.6000000000001</v>
      </c>
      <c r="O52" s="38">
        <f t="shared" si="19"/>
        <v>0.58000000000000007</v>
      </c>
      <c r="P52" s="39">
        <f t="shared" si="20"/>
        <v>229.68000000000004</v>
      </c>
      <c r="Q52" s="39">
        <v>1556.28</v>
      </c>
      <c r="R52" s="45" t="s">
        <v>27</v>
      </c>
      <c r="S52" s="45">
        <v>0.08</v>
      </c>
      <c r="T52" s="45">
        <f t="shared" si="4"/>
        <v>31.68</v>
      </c>
      <c r="U52" s="46"/>
      <c r="V52" s="47"/>
      <c r="W52" s="48"/>
      <c r="X52" s="48"/>
      <c r="Y52" s="48"/>
      <c r="Z52" s="48"/>
    </row>
    <row r="53" spans="1:26" s="1" customFormat="1" ht="33" hidden="1" customHeight="1">
      <c r="A53" s="22" t="s">
        <v>399</v>
      </c>
      <c r="B53" s="23">
        <v>43228</v>
      </c>
      <c r="C53" s="24">
        <v>197818</v>
      </c>
      <c r="D53" s="22">
        <v>4614</v>
      </c>
      <c r="E53" s="25" t="s">
        <v>376</v>
      </c>
      <c r="F53" s="26" t="s">
        <v>401</v>
      </c>
      <c r="G53" s="23">
        <v>43354</v>
      </c>
      <c r="H53" s="23">
        <v>43381</v>
      </c>
      <c r="I53" s="24" t="s">
        <v>26</v>
      </c>
      <c r="J53" s="34">
        <v>385</v>
      </c>
      <c r="K53" s="35">
        <v>3.63</v>
      </c>
      <c r="L53" s="36">
        <f t="shared" si="17"/>
        <v>1397.55</v>
      </c>
      <c r="M53" s="37">
        <v>3</v>
      </c>
      <c r="N53" s="35">
        <f t="shared" si="18"/>
        <v>1155</v>
      </c>
      <c r="O53" s="38">
        <f t="shared" si="19"/>
        <v>0.62999999999999989</v>
      </c>
      <c r="P53" s="39">
        <f t="shared" si="20"/>
        <v>242.54999999999995</v>
      </c>
      <c r="Q53" s="39">
        <v>1397.55</v>
      </c>
      <c r="R53" s="45" t="s">
        <v>27</v>
      </c>
      <c r="S53" s="45">
        <v>0.08</v>
      </c>
      <c r="T53" s="45">
        <f t="shared" si="4"/>
        <v>30.8</v>
      </c>
      <c r="U53" s="46"/>
      <c r="V53" s="47"/>
      <c r="W53" s="48"/>
      <c r="X53" s="48"/>
      <c r="Y53" s="48"/>
      <c r="Z53" s="48"/>
    </row>
    <row r="54" spans="1:26" s="1" customFormat="1" ht="33" hidden="1" customHeight="1">
      <c r="A54" s="22" t="s">
        <v>402</v>
      </c>
      <c r="B54" s="23">
        <v>43228</v>
      </c>
      <c r="C54" s="24">
        <v>197854</v>
      </c>
      <c r="D54" s="22">
        <v>4616</v>
      </c>
      <c r="E54" s="25" t="s">
        <v>376</v>
      </c>
      <c r="F54" s="26" t="s">
        <v>403</v>
      </c>
      <c r="G54" s="23">
        <v>43354</v>
      </c>
      <c r="H54" s="23">
        <v>43381</v>
      </c>
      <c r="I54" s="24" t="s">
        <v>26</v>
      </c>
      <c r="J54" s="34">
        <v>359</v>
      </c>
      <c r="K54" s="35">
        <v>2.85</v>
      </c>
      <c r="L54" s="36">
        <f t="shared" si="17"/>
        <v>1023.15</v>
      </c>
      <c r="M54" s="37">
        <v>2.5</v>
      </c>
      <c r="N54" s="35">
        <f t="shared" si="18"/>
        <v>897.5</v>
      </c>
      <c r="O54" s="38">
        <f t="shared" si="19"/>
        <v>0.35000000000000009</v>
      </c>
      <c r="P54" s="39">
        <f t="shared" si="20"/>
        <v>125.65000000000003</v>
      </c>
      <c r="Q54" s="39">
        <v>1023.15</v>
      </c>
      <c r="R54" s="45" t="s">
        <v>27</v>
      </c>
      <c r="S54" s="45">
        <v>0.1</v>
      </c>
      <c r="T54" s="45">
        <f t="shared" si="4"/>
        <v>35.9</v>
      </c>
      <c r="U54" s="46"/>
      <c r="V54" s="47"/>
      <c r="W54" s="48"/>
      <c r="X54" s="48"/>
      <c r="Y54" s="48"/>
      <c r="Z54" s="48"/>
    </row>
    <row r="55" spans="1:26" s="1" customFormat="1" ht="33" hidden="1" customHeight="1">
      <c r="A55" s="22" t="s">
        <v>404</v>
      </c>
      <c r="B55" s="23">
        <v>43228</v>
      </c>
      <c r="C55" s="24">
        <v>197881</v>
      </c>
      <c r="D55" s="22">
        <v>4617</v>
      </c>
      <c r="E55" s="25" t="s">
        <v>376</v>
      </c>
      <c r="F55" s="26" t="s">
        <v>405</v>
      </c>
      <c r="G55" s="23">
        <v>43354</v>
      </c>
      <c r="H55" s="23">
        <v>43381</v>
      </c>
      <c r="I55" s="24" t="s">
        <v>26</v>
      </c>
      <c r="J55" s="34">
        <v>420</v>
      </c>
      <c r="K55" s="35">
        <v>3.93</v>
      </c>
      <c r="L55" s="36">
        <f t="shared" ref="L55:L59" si="25">+K55*J55</f>
        <v>1650.6000000000001</v>
      </c>
      <c r="M55" s="37">
        <v>3.5</v>
      </c>
      <c r="N55" s="35">
        <f t="shared" ref="N55:N59" si="26">+M55*J55</f>
        <v>1470</v>
      </c>
      <c r="O55" s="38">
        <f t="shared" ref="O55:O59" si="27">+K55-M55</f>
        <v>0.43000000000000016</v>
      </c>
      <c r="P55" s="39">
        <f t="shared" ref="P55:P59" si="28">+O55*J55</f>
        <v>180.60000000000008</v>
      </c>
      <c r="Q55" s="39">
        <v>1650.6</v>
      </c>
      <c r="R55" s="45" t="s">
        <v>27</v>
      </c>
      <c r="S55" s="45">
        <v>0.08</v>
      </c>
      <c r="T55" s="45">
        <f t="shared" si="4"/>
        <v>33.6</v>
      </c>
      <c r="U55" s="46"/>
      <c r="V55" s="47"/>
      <c r="W55" s="48"/>
      <c r="X55" s="48"/>
      <c r="Y55" s="48"/>
      <c r="Z55" s="48"/>
    </row>
    <row r="56" spans="1:26" s="1" customFormat="1" ht="33" hidden="1" customHeight="1">
      <c r="A56" s="22" t="s">
        <v>404</v>
      </c>
      <c r="B56" s="23">
        <v>43228</v>
      </c>
      <c r="C56" s="24">
        <v>197890</v>
      </c>
      <c r="D56" s="22">
        <v>4618</v>
      </c>
      <c r="E56" s="25" t="s">
        <v>376</v>
      </c>
      <c r="F56" s="26" t="s">
        <v>406</v>
      </c>
      <c r="G56" s="23">
        <v>43354</v>
      </c>
      <c r="H56" s="23">
        <v>43381</v>
      </c>
      <c r="I56" s="24" t="s">
        <v>26</v>
      </c>
      <c r="J56" s="34">
        <v>396</v>
      </c>
      <c r="K56" s="35">
        <v>3.68</v>
      </c>
      <c r="L56" s="36">
        <f t="shared" si="25"/>
        <v>1457.28</v>
      </c>
      <c r="M56" s="37">
        <v>3.05</v>
      </c>
      <c r="N56" s="35">
        <f t="shared" si="26"/>
        <v>1207.8</v>
      </c>
      <c r="O56" s="38">
        <f t="shared" si="27"/>
        <v>0.63000000000000034</v>
      </c>
      <c r="P56" s="39">
        <f t="shared" si="28"/>
        <v>249.48000000000013</v>
      </c>
      <c r="Q56" s="39">
        <v>1457.28</v>
      </c>
      <c r="R56" s="45" t="s">
        <v>27</v>
      </c>
      <c r="S56" s="45">
        <v>0.08</v>
      </c>
      <c r="T56" s="45">
        <f t="shared" si="4"/>
        <v>31.68</v>
      </c>
      <c r="U56" s="46"/>
      <c r="V56" s="47"/>
      <c r="W56" s="48"/>
      <c r="X56" s="48"/>
      <c r="Y56" s="48"/>
      <c r="Z56" s="48"/>
    </row>
    <row r="57" spans="1:26" s="1" customFormat="1" ht="33" hidden="1" customHeight="1">
      <c r="A57" s="22" t="s">
        <v>407</v>
      </c>
      <c r="B57" s="23">
        <v>43228</v>
      </c>
      <c r="C57" s="24">
        <v>197919</v>
      </c>
      <c r="D57" s="22">
        <v>4620</v>
      </c>
      <c r="E57" s="25" t="s">
        <v>376</v>
      </c>
      <c r="F57" s="26" t="s">
        <v>408</v>
      </c>
      <c r="G57" s="23">
        <v>43354</v>
      </c>
      <c r="H57" s="23">
        <v>43381</v>
      </c>
      <c r="I57" s="24" t="s">
        <v>26</v>
      </c>
      <c r="J57" s="34">
        <v>608</v>
      </c>
      <c r="K57" s="35">
        <v>6.36</v>
      </c>
      <c r="L57" s="36">
        <f t="shared" si="25"/>
        <v>3866.88</v>
      </c>
      <c r="M57" s="37">
        <v>5.4</v>
      </c>
      <c r="N57" s="35">
        <f t="shared" si="26"/>
        <v>3283.2000000000003</v>
      </c>
      <c r="O57" s="38">
        <f t="shared" si="27"/>
        <v>0.96</v>
      </c>
      <c r="P57" s="39">
        <f t="shared" si="28"/>
        <v>583.67999999999995</v>
      </c>
      <c r="Q57" s="39">
        <v>3866.88</v>
      </c>
      <c r="R57" s="45" t="s">
        <v>27</v>
      </c>
      <c r="S57" s="45">
        <v>0.06</v>
      </c>
      <c r="T57" s="45">
        <f t="shared" si="4"/>
        <v>36.479999999999997</v>
      </c>
      <c r="U57" s="46"/>
      <c r="V57" s="47"/>
      <c r="W57" s="48"/>
      <c r="X57" s="48"/>
      <c r="Y57" s="48"/>
      <c r="Z57" s="48"/>
    </row>
    <row r="58" spans="1:26" s="1" customFormat="1" ht="33" hidden="1" customHeight="1">
      <c r="A58" s="22" t="s">
        <v>407</v>
      </c>
      <c r="B58" s="23">
        <v>43228</v>
      </c>
      <c r="C58" s="24">
        <v>197928</v>
      </c>
      <c r="D58" s="22">
        <v>4620</v>
      </c>
      <c r="E58" s="25" t="s">
        <v>376</v>
      </c>
      <c r="F58" s="26" t="s">
        <v>408</v>
      </c>
      <c r="G58" s="23">
        <v>43354</v>
      </c>
      <c r="H58" s="23">
        <v>43381</v>
      </c>
      <c r="I58" s="24" t="s">
        <v>26</v>
      </c>
      <c r="J58" s="34">
        <v>592</v>
      </c>
      <c r="K58" s="35">
        <v>6.36</v>
      </c>
      <c r="L58" s="36">
        <f t="shared" si="25"/>
        <v>3765.1200000000003</v>
      </c>
      <c r="M58" s="37">
        <v>5.4</v>
      </c>
      <c r="N58" s="35">
        <f t="shared" si="26"/>
        <v>3196.8</v>
      </c>
      <c r="O58" s="38">
        <f t="shared" si="27"/>
        <v>0.96</v>
      </c>
      <c r="P58" s="39">
        <f t="shared" si="28"/>
        <v>568.31999999999994</v>
      </c>
      <c r="Q58" s="39">
        <v>3765.12</v>
      </c>
      <c r="R58" s="45" t="s">
        <v>27</v>
      </c>
      <c r="S58" s="45">
        <v>0.06</v>
      </c>
      <c r="T58" s="45">
        <f t="shared" si="4"/>
        <v>35.519999999999996</v>
      </c>
      <c r="U58" s="46"/>
      <c r="V58" s="47"/>
      <c r="W58" s="48"/>
      <c r="X58" s="48"/>
      <c r="Y58" s="48"/>
      <c r="Z58" s="48"/>
    </row>
    <row r="59" spans="1:26" s="1" customFormat="1" ht="33" hidden="1" customHeight="1">
      <c r="A59" s="22" t="s">
        <v>407</v>
      </c>
      <c r="B59" s="23">
        <v>43228</v>
      </c>
      <c r="C59" s="24">
        <v>197937</v>
      </c>
      <c r="D59" s="22">
        <v>4620</v>
      </c>
      <c r="E59" s="25" t="s">
        <v>376</v>
      </c>
      <c r="F59" s="26" t="s">
        <v>408</v>
      </c>
      <c r="G59" s="23">
        <v>43354</v>
      </c>
      <c r="H59" s="23">
        <v>43381</v>
      </c>
      <c r="I59" s="24" t="s">
        <v>26</v>
      </c>
      <c r="J59" s="34">
        <v>299</v>
      </c>
      <c r="K59" s="35">
        <v>6.36</v>
      </c>
      <c r="L59" s="36">
        <f t="shared" si="25"/>
        <v>1901.64</v>
      </c>
      <c r="M59" s="37">
        <v>5.4</v>
      </c>
      <c r="N59" s="35">
        <f t="shared" si="26"/>
        <v>1614.6000000000001</v>
      </c>
      <c r="O59" s="38">
        <f t="shared" si="27"/>
        <v>0.96</v>
      </c>
      <c r="P59" s="39">
        <f t="shared" si="28"/>
        <v>287.03999999999996</v>
      </c>
      <c r="Q59" s="39">
        <v>1901.64</v>
      </c>
      <c r="R59" s="45" t="s">
        <v>27</v>
      </c>
      <c r="S59" s="45">
        <v>0.06</v>
      </c>
      <c r="T59" s="45">
        <f t="shared" si="4"/>
        <v>17.939999999999998</v>
      </c>
      <c r="U59" s="46"/>
      <c r="V59" s="47"/>
      <c r="W59" s="48"/>
      <c r="X59" s="48"/>
      <c r="Y59" s="48"/>
      <c r="Z59" s="48"/>
    </row>
    <row r="60" spans="1:26" s="1" customFormat="1" ht="33" hidden="1" customHeight="1">
      <c r="A60" s="22" t="s">
        <v>407</v>
      </c>
      <c r="B60" s="23">
        <v>43228</v>
      </c>
      <c r="C60" s="24">
        <v>197946</v>
      </c>
      <c r="D60" s="22">
        <v>4621</v>
      </c>
      <c r="E60" s="25" t="s">
        <v>376</v>
      </c>
      <c r="F60" s="26" t="s">
        <v>409</v>
      </c>
      <c r="G60" s="23">
        <v>43354</v>
      </c>
      <c r="H60" s="23">
        <v>43381</v>
      </c>
      <c r="I60" s="24" t="s">
        <v>26</v>
      </c>
      <c r="J60" s="34">
        <v>300</v>
      </c>
      <c r="K60" s="35">
        <v>5.05</v>
      </c>
      <c r="L60" s="36">
        <f t="shared" si="17"/>
        <v>1515</v>
      </c>
      <c r="M60" s="37">
        <v>4.25</v>
      </c>
      <c r="N60" s="35">
        <f t="shared" si="18"/>
        <v>1275</v>
      </c>
      <c r="O60" s="38">
        <f t="shared" si="19"/>
        <v>0.79999999999999982</v>
      </c>
      <c r="P60" s="39">
        <f t="shared" si="20"/>
        <v>239.99999999999994</v>
      </c>
      <c r="Q60" s="39">
        <v>1515</v>
      </c>
      <c r="R60" s="45" t="s">
        <v>27</v>
      </c>
      <c r="S60" s="45">
        <v>0.1</v>
      </c>
      <c r="T60" s="45">
        <f t="shared" si="4"/>
        <v>30</v>
      </c>
      <c r="U60" s="46"/>
      <c r="V60" s="47"/>
      <c r="W60" s="48"/>
      <c r="X60" s="48"/>
      <c r="Y60" s="48"/>
      <c r="Z60" s="48"/>
    </row>
    <row r="61" spans="1:26" s="1" customFormat="1" ht="33" hidden="1" customHeight="1">
      <c r="A61" s="22" t="s">
        <v>410</v>
      </c>
      <c r="B61" s="23">
        <v>43228</v>
      </c>
      <c r="C61" s="24">
        <v>198761</v>
      </c>
      <c r="D61" s="22">
        <v>4623</v>
      </c>
      <c r="E61" s="25" t="s">
        <v>376</v>
      </c>
      <c r="F61" s="26" t="s">
        <v>411</v>
      </c>
      <c r="G61" s="23">
        <v>43354</v>
      </c>
      <c r="H61" s="23">
        <v>43381</v>
      </c>
      <c r="I61" s="24" t="s">
        <v>26</v>
      </c>
      <c r="J61" s="34">
        <v>334</v>
      </c>
      <c r="K61" s="35">
        <v>5.45</v>
      </c>
      <c r="L61" s="36">
        <f t="shared" ref="L61:L62" si="29">+K61*J61</f>
        <v>1820.3</v>
      </c>
      <c r="M61" s="37">
        <v>4.82</v>
      </c>
      <c r="N61" s="35">
        <f t="shared" ref="N61:N62" si="30">+M61*J61</f>
        <v>1609.88</v>
      </c>
      <c r="O61" s="38">
        <f t="shared" ref="O61:O62" si="31">+K61-M61</f>
        <v>0.62999999999999989</v>
      </c>
      <c r="P61" s="39">
        <f t="shared" ref="P61:P62" si="32">+O61*J61</f>
        <v>210.41999999999996</v>
      </c>
      <c r="Q61" s="39">
        <v>1820.3</v>
      </c>
      <c r="R61" s="45" t="s">
        <v>27</v>
      </c>
      <c r="S61" s="45">
        <v>0.1</v>
      </c>
      <c r="T61" s="45">
        <f t="shared" si="4"/>
        <v>33.4</v>
      </c>
      <c r="U61" s="46"/>
      <c r="V61" s="47"/>
      <c r="W61" s="48"/>
      <c r="X61" s="48"/>
      <c r="Y61" s="48"/>
      <c r="Z61" s="48"/>
    </row>
    <row r="62" spans="1:26" s="1" customFormat="1" ht="33" hidden="1" customHeight="1">
      <c r="A62" s="22" t="s">
        <v>410</v>
      </c>
      <c r="B62" s="23">
        <v>43228</v>
      </c>
      <c r="C62" s="24">
        <v>198770</v>
      </c>
      <c r="D62" s="22">
        <v>4622</v>
      </c>
      <c r="E62" s="25" t="s">
        <v>376</v>
      </c>
      <c r="F62" s="26" t="s">
        <v>412</v>
      </c>
      <c r="G62" s="23">
        <v>43354</v>
      </c>
      <c r="H62" s="23">
        <v>43381</v>
      </c>
      <c r="I62" s="24" t="s">
        <v>26</v>
      </c>
      <c r="J62" s="34">
        <v>367</v>
      </c>
      <c r="K62" s="35">
        <v>7.15</v>
      </c>
      <c r="L62" s="36">
        <f t="shared" si="29"/>
        <v>2624.05</v>
      </c>
      <c r="M62" s="37">
        <v>6.35</v>
      </c>
      <c r="N62" s="35">
        <f t="shared" si="30"/>
        <v>2330.4499999999998</v>
      </c>
      <c r="O62" s="38">
        <f t="shared" si="31"/>
        <v>0.80000000000000071</v>
      </c>
      <c r="P62" s="39">
        <f t="shared" si="32"/>
        <v>293.60000000000025</v>
      </c>
      <c r="Q62" s="39">
        <v>2624.05</v>
      </c>
      <c r="R62" s="45" t="s">
        <v>27</v>
      </c>
      <c r="S62" s="45">
        <v>0</v>
      </c>
      <c r="T62" s="45">
        <f t="shared" si="4"/>
        <v>0</v>
      </c>
      <c r="U62" s="46"/>
      <c r="V62" s="47"/>
      <c r="W62" s="48"/>
      <c r="X62" s="48"/>
      <c r="Y62" s="48"/>
      <c r="Z62" s="48"/>
    </row>
    <row r="63" spans="1:26" s="1" customFormat="1" ht="33" hidden="1" customHeight="1">
      <c r="A63" s="22" t="s">
        <v>413</v>
      </c>
      <c r="B63" s="23">
        <v>43228</v>
      </c>
      <c r="C63" s="24">
        <v>200119</v>
      </c>
      <c r="D63" s="22">
        <v>4357</v>
      </c>
      <c r="E63" s="25" t="s">
        <v>376</v>
      </c>
      <c r="F63" s="26" t="s">
        <v>414</v>
      </c>
      <c r="G63" s="23">
        <v>43354</v>
      </c>
      <c r="H63" s="23">
        <v>43381</v>
      </c>
      <c r="I63" s="24" t="s">
        <v>26</v>
      </c>
      <c r="J63" s="34">
        <v>5000</v>
      </c>
      <c r="K63" s="35">
        <v>3.67</v>
      </c>
      <c r="L63" s="36">
        <f t="shared" si="5"/>
        <v>18350</v>
      </c>
      <c r="M63" s="37">
        <v>3.37</v>
      </c>
      <c r="N63" s="35">
        <f t="shared" si="6"/>
        <v>16850</v>
      </c>
      <c r="O63" s="38">
        <f t="shared" si="7"/>
        <v>0.29999999999999982</v>
      </c>
      <c r="P63" s="39">
        <f t="shared" si="8"/>
        <v>1499.9999999999991</v>
      </c>
      <c r="Q63" s="39">
        <v>18350</v>
      </c>
      <c r="R63" s="45" t="s">
        <v>27</v>
      </c>
      <c r="S63" s="45">
        <v>0</v>
      </c>
      <c r="T63" s="45">
        <f t="shared" si="4"/>
        <v>0</v>
      </c>
      <c r="U63" s="46"/>
      <c r="V63" s="47"/>
      <c r="W63" s="48"/>
      <c r="X63" s="48"/>
      <c r="Y63" s="48"/>
      <c r="Z63" s="48"/>
    </row>
    <row r="64" spans="1:26" s="1" customFormat="1" ht="33" hidden="1" customHeight="1">
      <c r="A64" s="22" t="s">
        <v>413</v>
      </c>
      <c r="B64" s="23">
        <v>43228</v>
      </c>
      <c r="C64" s="24">
        <v>200128</v>
      </c>
      <c r="D64" s="22">
        <v>4357</v>
      </c>
      <c r="E64" s="25" t="s">
        <v>376</v>
      </c>
      <c r="F64" s="26" t="s">
        <v>414</v>
      </c>
      <c r="G64" s="23">
        <v>43354</v>
      </c>
      <c r="H64" s="23">
        <v>43381</v>
      </c>
      <c r="I64" s="24" t="s">
        <v>26</v>
      </c>
      <c r="J64" s="34">
        <v>10000</v>
      </c>
      <c r="K64" s="35">
        <v>3.67</v>
      </c>
      <c r="L64" s="36">
        <f t="shared" ref="L64" si="33">+K64*J64</f>
        <v>36700</v>
      </c>
      <c r="M64" s="37">
        <v>3.37</v>
      </c>
      <c r="N64" s="35">
        <f t="shared" ref="N64" si="34">+M64*J64</f>
        <v>33700</v>
      </c>
      <c r="O64" s="38">
        <f t="shared" ref="O64" si="35">+K64-M64</f>
        <v>0.29999999999999982</v>
      </c>
      <c r="P64" s="39">
        <f t="shared" ref="P64" si="36">+O64*J64</f>
        <v>2999.9999999999982</v>
      </c>
      <c r="Q64" s="39">
        <v>36700</v>
      </c>
      <c r="R64" s="45" t="s">
        <v>27</v>
      </c>
      <c r="S64" s="45">
        <v>0</v>
      </c>
      <c r="T64" s="45">
        <f t="shared" si="4"/>
        <v>0</v>
      </c>
      <c r="U64" s="46"/>
      <c r="V64" s="47"/>
      <c r="W64" s="48"/>
      <c r="X64" s="48"/>
      <c r="Y64" s="48"/>
      <c r="Z64" s="48"/>
    </row>
    <row r="65" spans="1:26" s="1" customFormat="1" ht="33" hidden="1" customHeight="1">
      <c r="A65" s="22" t="s">
        <v>399</v>
      </c>
      <c r="B65" s="23">
        <v>43294</v>
      </c>
      <c r="C65" s="24">
        <v>197790</v>
      </c>
      <c r="D65" s="22">
        <v>4612</v>
      </c>
      <c r="E65" s="25" t="s">
        <v>376</v>
      </c>
      <c r="F65" s="26" t="s">
        <v>415</v>
      </c>
      <c r="G65" s="23">
        <v>43354</v>
      </c>
      <c r="H65" s="23">
        <v>43381</v>
      </c>
      <c r="I65" s="24" t="s">
        <v>26</v>
      </c>
      <c r="J65" s="34">
        <v>420</v>
      </c>
      <c r="K65" s="35">
        <v>3.99</v>
      </c>
      <c r="L65" s="36">
        <f t="shared" ref="L65:L154" si="37">+K65*J65</f>
        <v>1675.8000000000002</v>
      </c>
      <c r="M65" s="37">
        <v>3.05</v>
      </c>
      <c r="N65" s="35">
        <f t="shared" ref="N65:N66" si="38">+M65*J65</f>
        <v>1281</v>
      </c>
      <c r="O65" s="38">
        <f t="shared" ref="O65:O66" si="39">+K65-M65</f>
        <v>0.94000000000000039</v>
      </c>
      <c r="P65" s="39">
        <f t="shared" ref="P65:P66" si="40">+O65*J65</f>
        <v>394.80000000000018</v>
      </c>
      <c r="Q65" s="39">
        <v>1675.8</v>
      </c>
      <c r="R65" s="52" t="s">
        <v>416</v>
      </c>
      <c r="S65" s="45">
        <v>0.08</v>
      </c>
      <c r="T65" s="45">
        <f t="shared" si="4"/>
        <v>33.6</v>
      </c>
      <c r="U65" s="46"/>
      <c r="V65" s="47"/>
      <c r="W65" s="48"/>
      <c r="X65" s="48"/>
      <c r="Y65" s="48"/>
      <c r="Z65" s="48"/>
    </row>
    <row r="66" spans="1:26" s="1" customFormat="1" ht="33" hidden="1" customHeight="1">
      <c r="A66" s="22" t="s">
        <v>402</v>
      </c>
      <c r="B66" s="23">
        <v>43294</v>
      </c>
      <c r="C66" s="24">
        <v>197845</v>
      </c>
      <c r="D66" s="22">
        <v>4615</v>
      </c>
      <c r="E66" s="25" t="s">
        <v>376</v>
      </c>
      <c r="F66" s="26" t="s">
        <v>417</v>
      </c>
      <c r="G66" s="23">
        <v>43354</v>
      </c>
      <c r="H66" s="23">
        <v>43381</v>
      </c>
      <c r="I66" s="24" t="s">
        <v>26</v>
      </c>
      <c r="J66" s="34">
        <v>394</v>
      </c>
      <c r="K66" s="35">
        <v>3.31</v>
      </c>
      <c r="L66" s="36">
        <f t="shared" si="37"/>
        <v>1304.1400000000001</v>
      </c>
      <c r="M66" s="37">
        <v>2.5499999999999998</v>
      </c>
      <c r="N66" s="35">
        <f t="shared" si="38"/>
        <v>1004.6999999999999</v>
      </c>
      <c r="O66" s="38">
        <f t="shared" si="39"/>
        <v>0.76000000000000023</v>
      </c>
      <c r="P66" s="39">
        <f t="shared" si="40"/>
        <v>299.44000000000011</v>
      </c>
      <c r="Q66" s="39">
        <v>1304.1400000000001</v>
      </c>
      <c r="R66" s="52" t="s">
        <v>416</v>
      </c>
      <c r="S66" s="45">
        <v>0.1</v>
      </c>
      <c r="T66" s="45">
        <f t="shared" si="4"/>
        <v>39.400000000000006</v>
      </c>
      <c r="U66" s="46"/>
      <c r="V66" s="47"/>
      <c r="W66" s="48"/>
      <c r="X66" s="48"/>
      <c r="Y66" s="48"/>
      <c r="Z66" s="48"/>
    </row>
    <row r="67" spans="1:26" s="1" customFormat="1" ht="33" hidden="1" customHeight="1">
      <c r="A67" s="22" t="s">
        <v>404</v>
      </c>
      <c r="B67" s="23">
        <v>43294</v>
      </c>
      <c r="C67" s="24">
        <v>197900</v>
      </c>
      <c r="D67" s="22">
        <v>4619</v>
      </c>
      <c r="E67" s="25" t="s">
        <v>376</v>
      </c>
      <c r="F67" s="26" t="s">
        <v>418</v>
      </c>
      <c r="G67" s="23">
        <v>43354</v>
      </c>
      <c r="H67" s="23">
        <v>43381</v>
      </c>
      <c r="I67" s="24" t="s">
        <v>26</v>
      </c>
      <c r="J67" s="34">
        <v>330</v>
      </c>
      <c r="K67" s="35">
        <v>3.68</v>
      </c>
      <c r="L67" s="36">
        <f t="shared" ref="L67:L98" si="41">+K67*J67</f>
        <v>1214.4000000000001</v>
      </c>
      <c r="M67" s="37">
        <v>2.85</v>
      </c>
      <c r="N67" s="35">
        <f t="shared" ref="N67:N98" si="42">+M67*J67</f>
        <v>940.5</v>
      </c>
      <c r="O67" s="38">
        <f t="shared" ref="O67:O98" si="43">+K67-M67</f>
        <v>0.83000000000000007</v>
      </c>
      <c r="P67" s="39">
        <f t="shared" ref="P67:P98" si="44">+O67*J67</f>
        <v>273.90000000000003</v>
      </c>
      <c r="Q67" s="39">
        <v>1214.4000000000001</v>
      </c>
      <c r="R67" s="52" t="s">
        <v>416</v>
      </c>
      <c r="S67" s="45">
        <v>0.08</v>
      </c>
      <c r="T67" s="45">
        <f t="shared" si="4"/>
        <v>26.400000000000002</v>
      </c>
      <c r="U67" s="46"/>
      <c r="V67" s="47"/>
      <c r="W67" s="48"/>
      <c r="X67" s="48"/>
      <c r="Y67" s="48"/>
      <c r="Z67" s="48"/>
    </row>
    <row r="68" spans="1:26" s="1" customFormat="1" ht="33" hidden="1" customHeight="1">
      <c r="A68" s="22" t="s">
        <v>410</v>
      </c>
      <c r="B68" s="23">
        <v>43294</v>
      </c>
      <c r="C68" s="24">
        <v>198752</v>
      </c>
      <c r="D68" s="22">
        <v>4624</v>
      </c>
      <c r="E68" s="25" t="s">
        <v>376</v>
      </c>
      <c r="F68" s="26" t="s">
        <v>419</v>
      </c>
      <c r="G68" s="23">
        <v>43354</v>
      </c>
      <c r="H68" s="23">
        <v>43381</v>
      </c>
      <c r="I68" s="24" t="s">
        <v>26</v>
      </c>
      <c r="J68" s="34">
        <v>300</v>
      </c>
      <c r="K68" s="35">
        <v>5.61</v>
      </c>
      <c r="L68" s="36">
        <f t="shared" si="41"/>
        <v>1683</v>
      </c>
      <c r="M68" s="37">
        <v>4.05</v>
      </c>
      <c r="N68" s="35">
        <f t="shared" si="42"/>
        <v>1215</v>
      </c>
      <c r="O68" s="38">
        <f t="shared" si="43"/>
        <v>1.5600000000000005</v>
      </c>
      <c r="P68" s="39">
        <f t="shared" si="44"/>
        <v>468.00000000000017</v>
      </c>
      <c r="Q68" s="39">
        <v>1683</v>
      </c>
      <c r="R68" s="52" t="s">
        <v>416</v>
      </c>
      <c r="S68" s="45">
        <v>0.1</v>
      </c>
      <c r="T68" s="45">
        <f t="shared" si="4"/>
        <v>30</v>
      </c>
      <c r="U68" s="46"/>
      <c r="V68" s="47"/>
      <c r="W68" s="48"/>
      <c r="X68" s="48"/>
      <c r="Y68" s="48"/>
      <c r="Z68" s="48"/>
    </row>
    <row r="69" spans="1:26" s="1" customFormat="1" ht="33" hidden="1" customHeight="1">
      <c r="A69" s="22" t="s">
        <v>420</v>
      </c>
      <c r="B69" s="23">
        <v>43193</v>
      </c>
      <c r="C69" s="24">
        <v>124558</v>
      </c>
      <c r="D69" s="22">
        <v>4329</v>
      </c>
      <c r="E69" s="25" t="s">
        <v>376</v>
      </c>
      <c r="F69" s="26" t="s">
        <v>379</v>
      </c>
      <c r="G69" s="23">
        <v>43375</v>
      </c>
      <c r="H69" s="23">
        <v>43399</v>
      </c>
      <c r="I69" s="24" t="s">
        <v>26</v>
      </c>
      <c r="J69" s="34">
        <v>464</v>
      </c>
      <c r="K69" s="35">
        <v>3.35</v>
      </c>
      <c r="L69" s="36">
        <f t="shared" si="41"/>
        <v>1554.4</v>
      </c>
      <c r="M69" s="37">
        <v>2.5499999999999998</v>
      </c>
      <c r="N69" s="35">
        <f t="shared" si="42"/>
        <v>1183.1999999999998</v>
      </c>
      <c r="O69" s="38">
        <f t="shared" si="43"/>
        <v>0.80000000000000027</v>
      </c>
      <c r="P69" s="39">
        <f t="shared" si="44"/>
        <v>371.2000000000001</v>
      </c>
      <c r="Q69" s="39">
        <v>1554.4</v>
      </c>
      <c r="R69" s="45" t="s">
        <v>27</v>
      </c>
      <c r="S69" s="45">
        <v>0.05</v>
      </c>
      <c r="T69" s="45">
        <f t="shared" ref="T69:T132" si="45">+S69*J69</f>
        <v>23.200000000000003</v>
      </c>
      <c r="U69" s="46"/>
      <c r="V69" s="47"/>
      <c r="W69" s="48"/>
      <c r="X69" s="48"/>
      <c r="Y69" s="48"/>
      <c r="Z69" s="48"/>
    </row>
    <row r="70" spans="1:26" s="1" customFormat="1" ht="33" hidden="1" customHeight="1">
      <c r="A70" s="22" t="s">
        <v>420</v>
      </c>
      <c r="B70" s="23">
        <v>43193</v>
      </c>
      <c r="C70" s="24">
        <v>124567</v>
      </c>
      <c r="D70" s="22">
        <v>4329</v>
      </c>
      <c r="E70" s="25" t="s">
        <v>376</v>
      </c>
      <c r="F70" s="26" t="s">
        <v>379</v>
      </c>
      <c r="G70" s="23">
        <v>43375</v>
      </c>
      <c r="H70" s="23">
        <v>43399</v>
      </c>
      <c r="I70" s="24" t="s">
        <v>26</v>
      </c>
      <c r="J70" s="34">
        <v>1349</v>
      </c>
      <c r="K70" s="35">
        <v>3.35</v>
      </c>
      <c r="L70" s="36">
        <f t="shared" si="41"/>
        <v>4519.1500000000005</v>
      </c>
      <c r="M70" s="37">
        <v>2.5499999999999998</v>
      </c>
      <c r="N70" s="35">
        <f t="shared" si="42"/>
        <v>3439.95</v>
      </c>
      <c r="O70" s="38">
        <f t="shared" si="43"/>
        <v>0.80000000000000027</v>
      </c>
      <c r="P70" s="39">
        <f t="shared" si="44"/>
        <v>1079.2000000000003</v>
      </c>
      <c r="Q70" s="39">
        <v>4519.1499999999996</v>
      </c>
      <c r="R70" s="45" t="s">
        <v>27</v>
      </c>
      <c r="S70" s="45">
        <v>0.05</v>
      </c>
      <c r="T70" s="45">
        <f t="shared" si="45"/>
        <v>67.45</v>
      </c>
      <c r="U70" s="46"/>
      <c r="V70" s="47"/>
      <c r="W70" s="48"/>
      <c r="X70" s="48"/>
      <c r="Y70" s="48"/>
      <c r="Z70" s="48"/>
    </row>
    <row r="71" spans="1:26" s="1" customFormat="1" ht="33" hidden="1" customHeight="1">
      <c r="A71" s="22" t="s">
        <v>420</v>
      </c>
      <c r="B71" s="23">
        <v>43193</v>
      </c>
      <c r="C71" s="24">
        <v>124576</v>
      </c>
      <c r="D71" s="22">
        <v>4329</v>
      </c>
      <c r="E71" s="25" t="s">
        <v>376</v>
      </c>
      <c r="F71" s="26" t="s">
        <v>379</v>
      </c>
      <c r="G71" s="23">
        <v>43375</v>
      </c>
      <c r="H71" s="23">
        <v>43399</v>
      </c>
      <c r="I71" s="24" t="s">
        <v>26</v>
      </c>
      <c r="J71" s="34">
        <v>456</v>
      </c>
      <c r="K71" s="35">
        <v>3.35</v>
      </c>
      <c r="L71" s="36">
        <f t="shared" si="41"/>
        <v>1527.6000000000001</v>
      </c>
      <c r="M71" s="37">
        <v>2.5499999999999998</v>
      </c>
      <c r="N71" s="35">
        <f t="shared" si="42"/>
        <v>1162.8</v>
      </c>
      <c r="O71" s="38">
        <f t="shared" si="43"/>
        <v>0.80000000000000027</v>
      </c>
      <c r="P71" s="39">
        <f t="shared" si="44"/>
        <v>364.80000000000013</v>
      </c>
      <c r="Q71" s="39">
        <v>1527.6</v>
      </c>
      <c r="R71" s="45" t="s">
        <v>27</v>
      </c>
      <c r="S71" s="45">
        <v>0.05</v>
      </c>
      <c r="T71" s="45">
        <f t="shared" si="45"/>
        <v>22.8</v>
      </c>
      <c r="U71" s="46"/>
      <c r="V71" s="47"/>
      <c r="W71" s="48"/>
      <c r="X71" s="48"/>
      <c r="Y71" s="48"/>
      <c r="Z71" s="48"/>
    </row>
    <row r="72" spans="1:26" s="1" customFormat="1" ht="33" hidden="1" customHeight="1">
      <c r="A72" s="22" t="s">
        <v>420</v>
      </c>
      <c r="B72" s="23">
        <v>43193</v>
      </c>
      <c r="C72" s="24">
        <v>124585</v>
      </c>
      <c r="D72" s="22">
        <v>4330</v>
      </c>
      <c r="E72" s="25" t="s">
        <v>376</v>
      </c>
      <c r="F72" s="26" t="s">
        <v>380</v>
      </c>
      <c r="G72" s="23">
        <v>43375</v>
      </c>
      <c r="H72" s="23">
        <v>43399</v>
      </c>
      <c r="I72" s="24" t="s">
        <v>26</v>
      </c>
      <c r="J72" s="34">
        <v>416</v>
      </c>
      <c r="K72" s="35">
        <v>3.35</v>
      </c>
      <c r="L72" s="36">
        <f t="shared" si="41"/>
        <v>1393.6000000000001</v>
      </c>
      <c r="M72" s="37">
        <v>2.5499999999999998</v>
      </c>
      <c r="N72" s="35">
        <f t="shared" si="42"/>
        <v>1060.8</v>
      </c>
      <c r="O72" s="38">
        <f t="shared" si="43"/>
        <v>0.80000000000000027</v>
      </c>
      <c r="P72" s="39">
        <f t="shared" si="44"/>
        <v>332.80000000000013</v>
      </c>
      <c r="Q72" s="39">
        <v>1393.6</v>
      </c>
      <c r="R72" s="45" t="s">
        <v>27</v>
      </c>
      <c r="S72" s="45">
        <v>0.05</v>
      </c>
      <c r="T72" s="45">
        <f t="shared" si="45"/>
        <v>20.8</v>
      </c>
      <c r="U72" s="46"/>
      <c r="V72" s="47"/>
      <c r="W72" s="48"/>
      <c r="X72" s="48"/>
      <c r="Y72" s="48"/>
      <c r="Z72" s="48"/>
    </row>
    <row r="73" spans="1:26" s="1" customFormat="1" ht="33" hidden="1" customHeight="1">
      <c r="A73" s="22" t="s">
        <v>420</v>
      </c>
      <c r="B73" s="23">
        <v>43193</v>
      </c>
      <c r="C73" s="24">
        <v>124594</v>
      </c>
      <c r="D73" s="22">
        <v>4330</v>
      </c>
      <c r="E73" s="25" t="s">
        <v>376</v>
      </c>
      <c r="F73" s="26" t="s">
        <v>380</v>
      </c>
      <c r="G73" s="23">
        <v>43375</v>
      </c>
      <c r="H73" s="23">
        <v>43399</v>
      </c>
      <c r="I73" s="24" t="s">
        <v>26</v>
      </c>
      <c r="J73" s="34">
        <v>1256</v>
      </c>
      <c r="K73" s="35">
        <v>3.35</v>
      </c>
      <c r="L73" s="36">
        <f t="shared" si="41"/>
        <v>4207.6000000000004</v>
      </c>
      <c r="M73" s="37">
        <v>2.5499999999999998</v>
      </c>
      <c r="N73" s="35">
        <f t="shared" si="42"/>
        <v>3202.7999999999997</v>
      </c>
      <c r="O73" s="38">
        <f t="shared" si="43"/>
        <v>0.80000000000000027</v>
      </c>
      <c r="P73" s="39">
        <f t="shared" si="44"/>
        <v>1004.8000000000003</v>
      </c>
      <c r="Q73" s="39">
        <v>4207.6000000000004</v>
      </c>
      <c r="R73" s="45" t="s">
        <v>27</v>
      </c>
      <c r="S73" s="45">
        <v>0.05</v>
      </c>
      <c r="T73" s="45">
        <f t="shared" si="45"/>
        <v>62.800000000000004</v>
      </c>
      <c r="U73" s="46"/>
      <c r="V73" s="47"/>
      <c r="W73" s="48"/>
      <c r="X73" s="48"/>
      <c r="Y73" s="48"/>
      <c r="Z73" s="48"/>
    </row>
    <row r="74" spans="1:26" s="1" customFormat="1" ht="33" hidden="1" customHeight="1">
      <c r="A74" s="22" t="s">
        <v>420</v>
      </c>
      <c r="B74" s="23">
        <v>43193</v>
      </c>
      <c r="C74" s="24">
        <v>124603</v>
      </c>
      <c r="D74" s="22">
        <v>4330</v>
      </c>
      <c r="E74" s="25" t="s">
        <v>376</v>
      </c>
      <c r="F74" s="26" t="s">
        <v>380</v>
      </c>
      <c r="G74" s="23">
        <v>43375</v>
      </c>
      <c r="H74" s="23">
        <v>43399</v>
      </c>
      <c r="I74" s="24" t="s">
        <v>26</v>
      </c>
      <c r="J74" s="34">
        <v>433</v>
      </c>
      <c r="K74" s="35">
        <v>3.35</v>
      </c>
      <c r="L74" s="36">
        <f t="shared" si="41"/>
        <v>1450.55</v>
      </c>
      <c r="M74" s="37">
        <v>2.5499999999999998</v>
      </c>
      <c r="N74" s="35">
        <f t="shared" si="42"/>
        <v>1104.1499999999999</v>
      </c>
      <c r="O74" s="38">
        <f t="shared" si="43"/>
        <v>0.80000000000000027</v>
      </c>
      <c r="P74" s="39">
        <f t="shared" si="44"/>
        <v>346.40000000000009</v>
      </c>
      <c r="Q74" s="39">
        <v>1450.55</v>
      </c>
      <c r="R74" s="45" t="s">
        <v>27</v>
      </c>
      <c r="S74" s="45">
        <v>0.05</v>
      </c>
      <c r="T74" s="45">
        <f t="shared" si="45"/>
        <v>21.650000000000002</v>
      </c>
      <c r="U74" s="46"/>
      <c r="V74" s="47"/>
      <c r="W74" s="48"/>
      <c r="X74" s="48"/>
      <c r="Y74" s="48"/>
      <c r="Z74" s="48"/>
    </row>
    <row r="75" spans="1:26" s="1" customFormat="1" ht="33" hidden="1" customHeight="1">
      <c r="A75" s="22" t="s">
        <v>421</v>
      </c>
      <c r="B75" s="23">
        <v>43193</v>
      </c>
      <c r="C75" s="24">
        <v>124704</v>
      </c>
      <c r="D75" s="22">
        <v>4324</v>
      </c>
      <c r="E75" s="25" t="s">
        <v>376</v>
      </c>
      <c r="F75" s="26" t="s">
        <v>377</v>
      </c>
      <c r="G75" s="23">
        <v>43375</v>
      </c>
      <c r="H75" s="23">
        <v>43399</v>
      </c>
      <c r="I75" s="24" t="s">
        <v>26</v>
      </c>
      <c r="J75" s="34">
        <v>304</v>
      </c>
      <c r="K75" s="35">
        <v>7.18</v>
      </c>
      <c r="L75" s="36">
        <f t="shared" si="41"/>
        <v>2182.7199999999998</v>
      </c>
      <c r="M75" s="37">
        <v>6.27</v>
      </c>
      <c r="N75" s="35">
        <f t="shared" si="42"/>
        <v>1906.08</v>
      </c>
      <c r="O75" s="38">
        <f t="shared" si="43"/>
        <v>0.91000000000000014</v>
      </c>
      <c r="P75" s="39">
        <f t="shared" si="44"/>
        <v>276.64000000000004</v>
      </c>
      <c r="Q75" s="39">
        <v>2182.7199999999998</v>
      </c>
      <c r="R75" s="45" t="s">
        <v>27</v>
      </c>
      <c r="S75" s="45">
        <v>0.1</v>
      </c>
      <c r="T75" s="45">
        <f t="shared" si="45"/>
        <v>30.400000000000002</v>
      </c>
      <c r="U75" s="46"/>
      <c r="V75" s="47"/>
      <c r="W75" s="48"/>
      <c r="X75" s="48"/>
      <c r="Y75" s="48"/>
      <c r="Z75" s="48"/>
    </row>
    <row r="76" spans="1:26" s="1" customFormat="1" ht="33" hidden="1" customHeight="1">
      <c r="A76" s="22" t="s">
        <v>421</v>
      </c>
      <c r="B76" s="23">
        <v>43193</v>
      </c>
      <c r="C76" s="24">
        <v>124713</v>
      </c>
      <c r="D76" s="22">
        <v>4324</v>
      </c>
      <c r="E76" s="25" t="s">
        <v>376</v>
      </c>
      <c r="F76" s="26" t="s">
        <v>377</v>
      </c>
      <c r="G76" s="23">
        <v>43375</v>
      </c>
      <c r="H76" s="23">
        <v>43399</v>
      </c>
      <c r="I76" s="24" t="s">
        <v>26</v>
      </c>
      <c r="J76" s="34">
        <v>936</v>
      </c>
      <c r="K76" s="35">
        <v>7.18</v>
      </c>
      <c r="L76" s="36">
        <f t="shared" si="41"/>
        <v>6720.48</v>
      </c>
      <c r="M76" s="37">
        <v>6.28</v>
      </c>
      <c r="N76" s="35">
        <f t="shared" si="42"/>
        <v>5878.08</v>
      </c>
      <c r="O76" s="38">
        <f t="shared" si="43"/>
        <v>0.89999999999999947</v>
      </c>
      <c r="P76" s="39">
        <f t="shared" si="44"/>
        <v>842.39999999999952</v>
      </c>
      <c r="Q76" s="39">
        <v>6720.48</v>
      </c>
      <c r="R76" s="45" t="s">
        <v>27</v>
      </c>
      <c r="S76" s="45">
        <v>0.1</v>
      </c>
      <c r="T76" s="45">
        <f t="shared" si="45"/>
        <v>93.600000000000009</v>
      </c>
      <c r="U76" s="46"/>
      <c r="V76" s="47"/>
      <c r="W76" s="48"/>
      <c r="X76" s="48"/>
      <c r="Y76" s="48"/>
      <c r="Z76" s="48"/>
    </row>
    <row r="77" spans="1:26" s="1" customFormat="1" ht="33" hidden="1" customHeight="1">
      <c r="A77" s="22" t="s">
        <v>421</v>
      </c>
      <c r="B77" s="23">
        <v>43193</v>
      </c>
      <c r="C77" s="24">
        <v>124722</v>
      </c>
      <c r="D77" s="22">
        <v>4324</v>
      </c>
      <c r="E77" s="25" t="s">
        <v>376</v>
      </c>
      <c r="F77" s="26" t="s">
        <v>377</v>
      </c>
      <c r="G77" s="23">
        <v>43375</v>
      </c>
      <c r="H77" s="23">
        <v>43399</v>
      </c>
      <c r="I77" s="24" t="s">
        <v>26</v>
      </c>
      <c r="J77" s="34">
        <v>346</v>
      </c>
      <c r="K77" s="35">
        <v>7.18</v>
      </c>
      <c r="L77" s="36">
        <f t="shared" si="41"/>
        <v>2484.2799999999997</v>
      </c>
      <c r="M77" s="37">
        <v>6.28</v>
      </c>
      <c r="N77" s="35">
        <f t="shared" si="42"/>
        <v>2172.88</v>
      </c>
      <c r="O77" s="38">
        <f t="shared" si="43"/>
        <v>0.89999999999999947</v>
      </c>
      <c r="P77" s="39">
        <f t="shared" si="44"/>
        <v>311.39999999999981</v>
      </c>
      <c r="Q77" s="39">
        <v>2484.2800000000002</v>
      </c>
      <c r="R77" s="45" t="s">
        <v>27</v>
      </c>
      <c r="S77" s="45">
        <v>0.1</v>
      </c>
      <c r="T77" s="45">
        <f t="shared" si="45"/>
        <v>34.6</v>
      </c>
      <c r="U77" s="46"/>
      <c r="V77" s="47"/>
      <c r="W77" s="48"/>
      <c r="X77" s="48"/>
      <c r="Y77" s="48"/>
      <c r="Z77" s="48"/>
    </row>
    <row r="78" spans="1:26" s="1" customFormat="1" ht="33" hidden="1" customHeight="1">
      <c r="A78" s="22" t="s">
        <v>421</v>
      </c>
      <c r="B78" s="23">
        <v>43193</v>
      </c>
      <c r="C78" s="24">
        <v>124731</v>
      </c>
      <c r="D78" s="22">
        <v>4325</v>
      </c>
      <c r="E78" s="25" t="s">
        <v>376</v>
      </c>
      <c r="F78" s="26" t="s">
        <v>377</v>
      </c>
      <c r="G78" s="23">
        <v>43375</v>
      </c>
      <c r="H78" s="23">
        <v>43399</v>
      </c>
      <c r="I78" s="24" t="s">
        <v>26</v>
      </c>
      <c r="J78" s="34">
        <v>192</v>
      </c>
      <c r="K78" s="35">
        <v>7.18</v>
      </c>
      <c r="L78" s="36">
        <f t="shared" si="41"/>
        <v>1378.56</v>
      </c>
      <c r="M78" s="37">
        <v>6.27</v>
      </c>
      <c r="N78" s="35">
        <f t="shared" si="42"/>
        <v>1203.8399999999999</v>
      </c>
      <c r="O78" s="38">
        <f t="shared" si="43"/>
        <v>0.91000000000000014</v>
      </c>
      <c r="P78" s="39">
        <f t="shared" si="44"/>
        <v>174.72000000000003</v>
      </c>
      <c r="Q78" s="39">
        <v>1378.56</v>
      </c>
      <c r="R78" s="45" t="s">
        <v>27</v>
      </c>
      <c r="S78" s="45">
        <v>0.1</v>
      </c>
      <c r="T78" s="45">
        <f t="shared" si="45"/>
        <v>19.200000000000003</v>
      </c>
      <c r="U78" s="46"/>
      <c r="V78" s="47"/>
      <c r="W78" s="48"/>
      <c r="X78" s="48"/>
      <c r="Y78" s="48"/>
      <c r="Z78" s="48"/>
    </row>
    <row r="79" spans="1:26" s="1" customFormat="1" ht="33" hidden="1" customHeight="1">
      <c r="A79" s="22" t="s">
        <v>421</v>
      </c>
      <c r="B79" s="23">
        <v>43193</v>
      </c>
      <c r="C79" s="24">
        <v>124740</v>
      </c>
      <c r="D79" s="22">
        <v>4325</v>
      </c>
      <c r="E79" s="25" t="s">
        <v>376</v>
      </c>
      <c r="F79" s="26" t="s">
        <v>377</v>
      </c>
      <c r="G79" s="23">
        <v>43375</v>
      </c>
      <c r="H79" s="23">
        <v>43399</v>
      </c>
      <c r="I79" s="24" t="s">
        <v>26</v>
      </c>
      <c r="J79" s="34">
        <v>623</v>
      </c>
      <c r="K79" s="35">
        <v>7.18</v>
      </c>
      <c r="L79" s="36">
        <f t="shared" si="41"/>
        <v>4473.1399999999994</v>
      </c>
      <c r="M79" s="37">
        <v>6.28</v>
      </c>
      <c r="N79" s="35">
        <f t="shared" si="42"/>
        <v>3912.44</v>
      </c>
      <c r="O79" s="38">
        <f t="shared" si="43"/>
        <v>0.89999999999999947</v>
      </c>
      <c r="P79" s="39">
        <f t="shared" si="44"/>
        <v>560.6999999999997</v>
      </c>
      <c r="Q79" s="39">
        <v>4473.1400000000003</v>
      </c>
      <c r="R79" s="45" t="s">
        <v>27</v>
      </c>
      <c r="S79" s="45">
        <v>0.1</v>
      </c>
      <c r="T79" s="45">
        <f t="shared" si="45"/>
        <v>62.300000000000004</v>
      </c>
      <c r="U79" s="46"/>
      <c r="V79" s="47"/>
      <c r="W79" s="48"/>
      <c r="X79" s="48"/>
      <c r="Y79" s="48"/>
      <c r="Z79" s="48"/>
    </row>
    <row r="80" spans="1:26" s="1" customFormat="1" ht="33" hidden="1" customHeight="1">
      <c r="A80" s="22" t="s">
        <v>421</v>
      </c>
      <c r="B80" s="23">
        <v>43193</v>
      </c>
      <c r="C80" s="24">
        <v>124750</v>
      </c>
      <c r="D80" s="22">
        <v>4325</v>
      </c>
      <c r="E80" s="25" t="s">
        <v>376</v>
      </c>
      <c r="F80" s="26" t="s">
        <v>377</v>
      </c>
      <c r="G80" s="23">
        <v>43375</v>
      </c>
      <c r="H80" s="23">
        <v>43399</v>
      </c>
      <c r="I80" s="24" t="s">
        <v>26</v>
      </c>
      <c r="J80" s="34">
        <v>283</v>
      </c>
      <c r="K80" s="35">
        <v>7.18</v>
      </c>
      <c r="L80" s="36">
        <f t="shared" si="41"/>
        <v>2031.9399999999998</v>
      </c>
      <c r="M80" s="37">
        <v>6.28</v>
      </c>
      <c r="N80" s="35">
        <f t="shared" si="42"/>
        <v>1777.24</v>
      </c>
      <c r="O80" s="38">
        <f t="shared" si="43"/>
        <v>0.89999999999999947</v>
      </c>
      <c r="P80" s="39">
        <f t="shared" si="44"/>
        <v>254.69999999999985</v>
      </c>
      <c r="Q80" s="39">
        <v>2031.94</v>
      </c>
      <c r="R80" s="45" t="s">
        <v>27</v>
      </c>
      <c r="S80" s="45">
        <v>0.1</v>
      </c>
      <c r="T80" s="45">
        <f t="shared" si="45"/>
        <v>28.3</v>
      </c>
      <c r="U80" s="46"/>
      <c r="V80" s="47"/>
      <c r="W80" s="48"/>
      <c r="X80" s="48"/>
      <c r="Y80" s="48"/>
      <c r="Z80" s="48"/>
    </row>
    <row r="81" spans="1:26" s="1" customFormat="1" ht="33" hidden="1" customHeight="1">
      <c r="A81" s="22" t="s">
        <v>421</v>
      </c>
      <c r="B81" s="23">
        <v>43193</v>
      </c>
      <c r="C81" s="24">
        <v>124769</v>
      </c>
      <c r="D81" s="22">
        <v>4326</v>
      </c>
      <c r="E81" s="25" t="s">
        <v>376</v>
      </c>
      <c r="F81" s="26" t="s">
        <v>377</v>
      </c>
      <c r="G81" s="23">
        <v>43375</v>
      </c>
      <c r="H81" s="23">
        <v>43399</v>
      </c>
      <c r="I81" s="24" t="s">
        <v>26</v>
      </c>
      <c r="J81" s="34">
        <v>208</v>
      </c>
      <c r="K81" s="35">
        <v>7.18</v>
      </c>
      <c r="L81" s="36">
        <f t="shared" si="41"/>
        <v>1493.44</v>
      </c>
      <c r="M81" s="37">
        <v>6.27</v>
      </c>
      <c r="N81" s="35">
        <f t="shared" si="42"/>
        <v>1304.1599999999999</v>
      </c>
      <c r="O81" s="38">
        <f t="shared" si="43"/>
        <v>0.91000000000000014</v>
      </c>
      <c r="P81" s="39">
        <f t="shared" si="44"/>
        <v>189.28000000000003</v>
      </c>
      <c r="Q81" s="39">
        <v>1493.44</v>
      </c>
      <c r="R81" s="45" t="s">
        <v>27</v>
      </c>
      <c r="S81" s="45">
        <v>0.1</v>
      </c>
      <c r="T81" s="45">
        <f t="shared" si="45"/>
        <v>20.8</v>
      </c>
      <c r="U81" s="46"/>
      <c r="V81" s="47"/>
      <c r="W81" s="48"/>
      <c r="X81" s="48"/>
      <c r="Y81" s="48"/>
      <c r="Z81" s="48"/>
    </row>
    <row r="82" spans="1:26" s="1" customFormat="1" ht="33" hidden="1" customHeight="1">
      <c r="A82" s="22" t="s">
        <v>421</v>
      </c>
      <c r="B82" s="23">
        <v>43193</v>
      </c>
      <c r="C82" s="24">
        <v>124778</v>
      </c>
      <c r="D82" s="22">
        <v>4326</v>
      </c>
      <c r="E82" s="25" t="s">
        <v>376</v>
      </c>
      <c r="F82" s="26" t="s">
        <v>377</v>
      </c>
      <c r="G82" s="23">
        <v>43375</v>
      </c>
      <c r="H82" s="23">
        <v>43399</v>
      </c>
      <c r="I82" s="24" t="s">
        <v>26</v>
      </c>
      <c r="J82" s="34">
        <v>673</v>
      </c>
      <c r="K82" s="35">
        <v>7.18</v>
      </c>
      <c r="L82" s="36">
        <f t="shared" si="41"/>
        <v>4832.1399999999994</v>
      </c>
      <c r="M82" s="37">
        <v>6.28</v>
      </c>
      <c r="N82" s="35">
        <f t="shared" si="42"/>
        <v>4226.4400000000005</v>
      </c>
      <c r="O82" s="38">
        <f t="shared" si="43"/>
        <v>0.89999999999999947</v>
      </c>
      <c r="P82" s="39">
        <f t="shared" si="44"/>
        <v>605.69999999999959</v>
      </c>
      <c r="Q82" s="39">
        <v>4832.1400000000003</v>
      </c>
      <c r="R82" s="45" t="s">
        <v>27</v>
      </c>
      <c r="S82" s="45">
        <v>0.1</v>
      </c>
      <c r="T82" s="45">
        <f t="shared" si="45"/>
        <v>67.3</v>
      </c>
      <c r="U82" s="46"/>
      <c r="V82" s="47"/>
      <c r="W82" s="48"/>
      <c r="X82" s="48"/>
      <c r="Y82" s="48"/>
      <c r="Z82" s="48"/>
    </row>
    <row r="83" spans="1:26" s="1" customFormat="1" ht="33" hidden="1" customHeight="1">
      <c r="A83" s="22" t="s">
        <v>421</v>
      </c>
      <c r="B83" s="23">
        <v>43193</v>
      </c>
      <c r="C83" s="24">
        <v>124796</v>
      </c>
      <c r="D83" s="22">
        <v>4326</v>
      </c>
      <c r="E83" s="25" t="s">
        <v>376</v>
      </c>
      <c r="F83" s="26" t="s">
        <v>377</v>
      </c>
      <c r="G83" s="23">
        <v>43375</v>
      </c>
      <c r="H83" s="23">
        <v>43399</v>
      </c>
      <c r="I83" s="24" t="s">
        <v>26</v>
      </c>
      <c r="J83" s="34">
        <v>283</v>
      </c>
      <c r="K83" s="35">
        <v>7.18</v>
      </c>
      <c r="L83" s="36">
        <f t="shared" si="41"/>
        <v>2031.9399999999998</v>
      </c>
      <c r="M83" s="37">
        <v>6.28</v>
      </c>
      <c r="N83" s="35">
        <f t="shared" si="42"/>
        <v>1777.24</v>
      </c>
      <c r="O83" s="38">
        <f t="shared" si="43"/>
        <v>0.89999999999999947</v>
      </c>
      <c r="P83" s="39">
        <f t="shared" si="44"/>
        <v>254.69999999999985</v>
      </c>
      <c r="Q83" s="39">
        <v>2031.94</v>
      </c>
      <c r="R83" s="45" t="s">
        <v>27</v>
      </c>
      <c r="S83" s="45">
        <v>0.1</v>
      </c>
      <c r="T83" s="45">
        <f t="shared" si="45"/>
        <v>28.3</v>
      </c>
      <c r="U83" s="46"/>
      <c r="V83" s="47"/>
      <c r="W83" s="48"/>
      <c r="X83" s="48"/>
      <c r="Y83" s="48"/>
      <c r="Z83" s="48"/>
    </row>
    <row r="84" spans="1:26" s="1" customFormat="1" ht="33" hidden="1" customHeight="1">
      <c r="A84" s="22" t="s">
        <v>421</v>
      </c>
      <c r="B84" s="23">
        <v>43193</v>
      </c>
      <c r="C84" s="24">
        <v>124805</v>
      </c>
      <c r="D84" s="22">
        <v>4327</v>
      </c>
      <c r="E84" s="25" t="s">
        <v>376</v>
      </c>
      <c r="F84" s="26" t="s">
        <v>377</v>
      </c>
      <c r="G84" s="23">
        <v>43375</v>
      </c>
      <c r="H84" s="23">
        <v>43399</v>
      </c>
      <c r="I84" s="24" t="s">
        <v>26</v>
      </c>
      <c r="J84" s="34">
        <v>208</v>
      </c>
      <c r="K84" s="35">
        <v>7.18</v>
      </c>
      <c r="L84" s="36">
        <f t="shared" si="41"/>
        <v>1493.44</v>
      </c>
      <c r="M84" s="37">
        <v>6.27</v>
      </c>
      <c r="N84" s="35">
        <f t="shared" si="42"/>
        <v>1304.1599999999999</v>
      </c>
      <c r="O84" s="38">
        <f t="shared" si="43"/>
        <v>0.91000000000000014</v>
      </c>
      <c r="P84" s="39">
        <f t="shared" si="44"/>
        <v>189.28000000000003</v>
      </c>
      <c r="Q84" s="39">
        <v>1493.44</v>
      </c>
      <c r="R84" s="45" t="s">
        <v>27</v>
      </c>
      <c r="S84" s="45">
        <v>0.1</v>
      </c>
      <c r="T84" s="45">
        <f t="shared" si="45"/>
        <v>20.8</v>
      </c>
      <c r="U84" s="46"/>
      <c r="V84" s="47"/>
      <c r="W84" s="48"/>
      <c r="X84" s="48"/>
      <c r="Y84" s="48"/>
      <c r="Z84" s="48"/>
    </row>
    <row r="85" spans="1:26" s="1" customFormat="1" ht="33" hidden="1" customHeight="1">
      <c r="A85" s="22" t="s">
        <v>421</v>
      </c>
      <c r="B85" s="23">
        <v>43193</v>
      </c>
      <c r="C85" s="24">
        <v>124814</v>
      </c>
      <c r="D85" s="22">
        <v>4327</v>
      </c>
      <c r="E85" s="25" t="s">
        <v>376</v>
      </c>
      <c r="F85" s="26" t="s">
        <v>377</v>
      </c>
      <c r="G85" s="23">
        <v>43375</v>
      </c>
      <c r="H85" s="23">
        <v>43399</v>
      </c>
      <c r="I85" s="24" t="s">
        <v>26</v>
      </c>
      <c r="J85" s="34">
        <v>673</v>
      </c>
      <c r="K85" s="35">
        <v>7.18</v>
      </c>
      <c r="L85" s="36">
        <f t="shared" si="41"/>
        <v>4832.1399999999994</v>
      </c>
      <c r="M85" s="37">
        <v>6.28</v>
      </c>
      <c r="N85" s="35">
        <f t="shared" si="42"/>
        <v>4226.4400000000005</v>
      </c>
      <c r="O85" s="38">
        <f t="shared" si="43"/>
        <v>0.89999999999999947</v>
      </c>
      <c r="P85" s="39">
        <f t="shared" si="44"/>
        <v>605.69999999999959</v>
      </c>
      <c r="Q85" s="39">
        <v>4832.1400000000003</v>
      </c>
      <c r="R85" s="45" t="s">
        <v>27</v>
      </c>
      <c r="S85" s="45">
        <v>0.1</v>
      </c>
      <c r="T85" s="45">
        <f t="shared" si="45"/>
        <v>67.3</v>
      </c>
      <c r="U85" s="46"/>
      <c r="V85" s="47"/>
      <c r="W85" s="48"/>
      <c r="X85" s="48"/>
      <c r="Y85" s="48"/>
      <c r="Z85" s="48"/>
    </row>
    <row r="86" spans="1:26" s="1" customFormat="1" ht="33" hidden="1" customHeight="1">
      <c r="A86" s="22" t="s">
        <v>421</v>
      </c>
      <c r="B86" s="23">
        <v>43193</v>
      </c>
      <c r="C86" s="24">
        <v>124823</v>
      </c>
      <c r="D86" s="22">
        <v>4327</v>
      </c>
      <c r="E86" s="25" t="s">
        <v>376</v>
      </c>
      <c r="F86" s="26" t="s">
        <v>377</v>
      </c>
      <c r="G86" s="23">
        <v>43375</v>
      </c>
      <c r="H86" s="23">
        <v>43399</v>
      </c>
      <c r="I86" s="24" t="s">
        <v>26</v>
      </c>
      <c r="J86" s="34">
        <v>258</v>
      </c>
      <c r="K86" s="35">
        <v>7.18</v>
      </c>
      <c r="L86" s="36">
        <f t="shared" si="41"/>
        <v>1852.4399999999998</v>
      </c>
      <c r="M86" s="37">
        <v>6.28</v>
      </c>
      <c r="N86" s="35">
        <f t="shared" si="42"/>
        <v>1620.24</v>
      </c>
      <c r="O86" s="38">
        <f t="shared" si="43"/>
        <v>0.89999999999999947</v>
      </c>
      <c r="P86" s="39">
        <f t="shared" si="44"/>
        <v>232.19999999999987</v>
      </c>
      <c r="Q86" s="39">
        <v>1852.44</v>
      </c>
      <c r="R86" s="45" t="s">
        <v>27</v>
      </c>
      <c r="S86" s="45">
        <v>0.1</v>
      </c>
      <c r="T86" s="45">
        <f t="shared" si="45"/>
        <v>25.8</v>
      </c>
      <c r="U86" s="46"/>
      <c r="V86" s="47"/>
      <c r="W86" s="48"/>
      <c r="X86" s="48"/>
      <c r="Y86" s="48"/>
      <c r="Z86" s="48"/>
    </row>
    <row r="87" spans="1:26" s="1" customFormat="1" ht="33" hidden="1" customHeight="1">
      <c r="A87" s="22" t="s">
        <v>421</v>
      </c>
      <c r="B87" s="23">
        <v>43193</v>
      </c>
      <c r="C87" s="24">
        <v>124832</v>
      </c>
      <c r="D87" s="22">
        <v>4328</v>
      </c>
      <c r="E87" s="25" t="s">
        <v>376</v>
      </c>
      <c r="F87" s="26" t="s">
        <v>377</v>
      </c>
      <c r="G87" s="23">
        <v>43375</v>
      </c>
      <c r="H87" s="23">
        <v>43399</v>
      </c>
      <c r="I87" s="24" t="s">
        <v>26</v>
      </c>
      <c r="J87" s="34">
        <v>160</v>
      </c>
      <c r="K87" s="35">
        <v>7.18</v>
      </c>
      <c r="L87" s="36">
        <f t="shared" si="41"/>
        <v>1148.8</v>
      </c>
      <c r="M87" s="37">
        <v>6.27</v>
      </c>
      <c r="N87" s="35">
        <f t="shared" si="42"/>
        <v>1003.1999999999999</v>
      </c>
      <c r="O87" s="38">
        <f t="shared" si="43"/>
        <v>0.91000000000000014</v>
      </c>
      <c r="P87" s="39">
        <f t="shared" si="44"/>
        <v>145.60000000000002</v>
      </c>
      <c r="Q87" s="39">
        <v>1148.8</v>
      </c>
      <c r="R87" s="45" t="s">
        <v>27</v>
      </c>
      <c r="S87" s="45">
        <v>0.1</v>
      </c>
      <c r="T87" s="45">
        <f t="shared" si="45"/>
        <v>16</v>
      </c>
      <c r="U87" s="46"/>
      <c r="V87" s="47"/>
      <c r="W87" s="48"/>
      <c r="X87" s="48"/>
      <c r="Y87" s="48"/>
      <c r="Z87" s="48"/>
    </row>
    <row r="88" spans="1:26" s="1" customFormat="1" ht="33" hidden="1" customHeight="1">
      <c r="A88" s="22" t="s">
        <v>421</v>
      </c>
      <c r="B88" s="23">
        <v>43193</v>
      </c>
      <c r="C88" s="24">
        <v>124841</v>
      </c>
      <c r="D88" s="22">
        <v>4328</v>
      </c>
      <c r="E88" s="25" t="s">
        <v>376</v>
      </c>
      <c r="F88" s="26" t="s">
        <v>377</v>
      </c>
      <c r="G88" s="23">
        <v>43375</v>
      </c>
      <c r="H88" s="23">
        <v>43399</v>
      </c>
      <c r="I88" s="24" t="s">
        <v>26</v>
      </c>
      <c r="J88" s="34">
        <v>521</v>
      </c>
      <c r="K88" s="35">
        <v>7.18</v>
      </c>
      <c r="L88" s="36">
        <f t="shared" si="41"/>
        <v>3740.7799999999997</v>
      </c>
      <c r="M88" s="37">
        <v>6.28</v>
      </c>
      <c r="N88" s="35">
        <f t="shared" si="42"/>
        <v>3271.88</v>
      </c>
      <c r="O88" s="38">
        <f t="shared" si="43"/>
        <v>0.89999999999999947</v>
      </c>
      <c r="P88" s="39">
        <f t="shared" si="44"/>
        <v>468.89999999999975</v>
      </c>
      <c r="Q88" s="39">
        <v>3740.78</v>
      </c>
      <c r="R88" s="45" t="s">
        <v>27</v>
      </c>
      <c r="S88" s="45">
        <v>0.1</v>
      </c>
      <c r="T88" s="45">
        <f t="shared" si="45"/>
        <v>52.1</v>
      </c>
      <c r="U88" s="46"/>
      <c r="V88" s="47"/>
      <c r="W88" s="48"/>
      <c r="X88" s="48"/>
      <c r="Y88" s="48"/>
      <c r="Z88" s="48"/>
    </row>
    <row r="89" spans="1:26" s="1" customFormat="1" ht="33" hidden="1" customHeight="1">
      <c r="A89" s="22" t="s">
        <v>421</v>
      </c>
      <c r="B89" s="23">
        <v>43193</v>
      </c>
      <c r="C89" s="24">
        <v>124850</v>
      </c>
      <c r="D89" s="22">
        <v>4328</v>
      </c>
      <c r="E89" s="25" t="s">
        <v>376</v>
      </c>
      <c r="F89" s="26" t="s">
        <v>377</v>
      </c>
      <c r="G89" s="23">
        <v>43375</v>
      </c>
      <c r="H89" s="23">
        <v>43399</v>
      </c>
      <c r="I89" s="24" t="s">
        <v>26</v>
      </c>
      <c r="J89" s="34">
        <v>227</v>
      </c>
      <c r="K89" s="35">
        <v>7.18</v>
      </c>
      <c r="L89" s="36">
        <f t="shared" si="41"/>
        <v>1629.86</v>
      </c>
      <c r="M89" s="37">
        <v>6.28</v>
      </c>
      <c r="N89" s="35">
        <f t="shared" si="42"/>
        <v>1425.56</v>
      </c>
      <c r="O89" s="38">
        <f t="shared" si="43"/>
        <v>0.89999999999999947</v>
      </c>
      <c r="P89" s="39">
        <f t="shared" si="44"/>
        <v>204.29999999999987</v>
      </c>
      <c r="Q89" s="39">
        <v>1629.86</v>
      </c>
      <c r="R89" s="45" t="s">
        <v>27</v>
      </c>
      <c r="S89" s="45">
        <v>0.1</v>
      </c>
      <c r="T89" s="45">
        <f t="shared" si="45"/>
        <v>22.700000000000003</v>
      </c>
      <c r="U89" s="46"/>
      <c r="V89" s="47"/>
      <c r="W89" s="48"/>
      <c r="X89" s="48"/>
      <c r="Y89" s="48"/>
      <c r="Z89" s="48"/>
    </row>
    <row r="90" spans="1:26" s="1" customFormat="1" ht="33" hidden="1" customHeight="1">
      <c r="A90" s="22" t="s">
        <v>420</v>
      </c>
      <c r="B90" s="23">
        <v>43193</v>
      </c>
      <c r="C90" s="24">
        <v>137720</v>
      </c>
      <c r="D90" s="22">
        <v>4331</v>
      </c>
      <c r="E90" s="25" t="s">
        <v>376</v>
      </c>
      <c r="F90" s="26" t="s">
        <v>381</v>
      </c>
      <c r="G90" s="23">
        <v>43375</v>
      </c>
      <c r="H90" s="23">
        <v>43399</v>
      </c>
      <c r="I90" s="24" t="s">
        <v>26</v>
      </c>
      <c r="J90" s="34">
        <v>288</v>
      </c>
      <c r="K90" s="35">
        <v>3.35</v>
      </c>
      <c r="L90" s="36">
        <f t="shared" si="41"/>
        <v>964.80000000000007</v>
      </c>
      <c r="M90" s="37">
        <v>2.5499999999999998</v>
      </c>
      <c r="N90" s="35">
        <f t="shared" si="42"/>
        <v>734.4</v>
      </c>
      <c r="O90" s="38">
        <f t="shared" si="43"/>
        <v>0.80000000000000027</v>
      </c>
      <c r="P90" s="39">
        <f t="shared" si="44"/>
        <v>230.40000000000009</v>
      </c>
      <c r="Q90" s="39">
        <v>964.8</v>
      </c>
      <c r="R90" s="45" t="s">
        <v>27</v>
      </c>
      <c r="S90" s="45">
        <v>0.05</v>
      </c>
      <c r="T90" s="45">
        <f t="shared" si="45"/>
        <v>14.4</v>
      </c>
      <c r="U90" s="46"/>
      <c r="V90" s="47"/>
      <c r="W90" s="48"/>
      <c r="X90" s="48"/>
      <c r="Y90" s="48"/>
      <c r="Z90" s="48"/>
    </row>
    <row r="91" spans="1:26" s="1" customFormat="1" ht="33" hidden="1" customHeight="1">
      <c r="A91" s="22" t="s">
        <v>420</v>
      </c>
      <c r="B91" s="23">
        <v>43193</v>
      </c>
      <c r="C91" s="24">
        <v>137730</v>
      </c>
      <c r="D91" s="22">
        <v>4331</v>
      </c>
      <c r="E91" s="25" t="s">
        <v>376</v>
      </c>
      <c r="F91" s="26" t="s">
        <v>381</v>
      </c>
      <c r="G91" s="23">
        <v>43375</v>
      </c>
      <c r="H91" s="23">
        <v>43399</v>
      </c>
      <c r="I91" s="24" t="s">
        <v>26</v>
      </c>
      <c r="J91" s="34">
        <v>874</v>
      </c>
      <c r="K91" s="35">
        <v>3.35</v>
      </c>
      <c r="L91" s="36">
        <f t="shared" si="41"/>
        <v>2927.9</v>
      </c>
      <c r="M91" s="37">
        <v>2.5499999999999998</v>
      </c>
      <c r="N91" s="35">
        <f t="shared" si="42"/>
        <v>2228.6999999999998</v>
      </c>
      <c r="O91" s="38">
        <f t="shared" si="43"/>
        <v>0.80000000000000027</v>
      </c>
      <c r="P91" s="39">
        <f t="shared" si="44"/>
        <v>699.20000000000027</v>
      </c>
      <c r="Q91" s="39">
        <v>2927.9</v>
      </c>
      <c r="R91" s="45" t="s">
        <v>27</v>
      </c>
      <c r="S91" s="45">
        <v>0.05</v>
      </c>
      <c r="T91" s="45">
        <f t="shared" si="45"/>
        <v>43.7</v>
      </c>
      <c r="U91" s="46"/>
      <c r="V91" s="47"/>
      <c r="W91" s="48"/>
      <c r="X91" s="48"/>
      <c r="Y91" s="48"/>
      <c r="Z91" s="48"/>
    </row>
    <row r="92" spans="1:26" s="1" customFormat="1" ht="33" hidden="1" customHeight="1">
      <c r="A92" s="22" t="s">
        <v>420</v>
      </c>
      <c r="B92" s="23">
        <v>43193</v>
      </c>
      <c r="C92" s="24">
        <v>137749</v>
      </c>
      <c r="D92" s="22">
        <v>4331</v>
      </c>
      <c r="E92" s="25" t="s">
        <v>376</v>
      </c>
      <c r="F92" s="26" t="s">
        <v>381</v>
      </c>
      <c r="G92" s="23">
        <v>43375</v>
      </c>
      <c r="H92" s="23">
        <v>43399</v>
      </c>
      <c r="I92" s="24" t="s">
        <v>26</v>
      </c>
      <c r="J92" s="34">
        <v>301</v>
      </c>
      <c r="K92" s="35">
        <v>3.35</v>
      </c>
      <c r="L92" s="36">
        <f t="shared" si="41"/>
        <v>1008.35</v>
      </c>
      <c r="M92" s="37">
        <v>2.5499999999999998</v>
      </c>
      <c r="N92" s="35">
        <f t="shared" si="42"/>
        <v>767.55</v>
      </c>
      <c r="O92" s="38">
        <f t="shared" si="43"/>
        <v>0.80000000000000027</v>
      </c>
      <c r="P92" s="39">
        <f t="shared" si="44"/>
        <v>240.80000000000007</v>
      </c>
      <c r="Q92" s="39">
        <v>1008.35</v>
      </c>
      <c r="R92" s="45" t="s">
        <v>27</v>
      </c>
      <c r="S92" s="45">
        <v>0.05</v>
      </c>
      <c r="T92" s="45">
        <f t="shared" si="45"/>
        <v>15.05</v>
      </c>
      <c r="U92" s="46"/>
      <c r="V92" s="47"/>
      <c r="W92" s="48"/>
      <c r="X92" s="48"/>
      <c r="Y92" s="48"/>
      <c r="Z92" s="48"/>
    </row>
    <row r="93" spans="1:26" s="1" customFormat="1" ht="33" hidden="1" customHeight="1">
      <c r="A93" s="22" t="s">
        <v>420</v>
      </c>
      <c r="B93" s="23">
        <v>43193</v>
      </c>
      <c r="C93" s="24">
        <v>137758</v>
      </c>
      <c r="D93" s="22">
        <v>4332</v>
      </c>
      <c r="E93" s="25" t="s">
        <v>376</v>
      </c>
      <c r="F93" s="26" t="s">
        <v>422</v>
      </c>
      <c r="G93" s="23">
        <v>43375</v>
      </c>
      <c r="H93" s="23">
        <v>43399</v>
      </c>
      <c r="I93" s="24" t="s">
        <v>26</v>
      </c>
      <c r="J93" s="34">
        <v>272</v>
      </c>
      <c r="K93" s="35">
        <v>3.35</v>
      </c>
      <c r="L93" s="36">
        <f t="shared" si="41"/>
        <v>911.2</v>
      </c>
      <c r="M93" s="37">
        <v>2.5499999999999998</v>
      </c>
      <c r="N93" s="35">
        <f t="shared" si="42"/>
        <v>693.59999999999991</v>
      </c>
      <c r="O93" s="38">
        <f t="shared" si="43"/>
        <v>0.80000000000000027</v>
      </c>
      <c r="P93" s="39">
        <f t="shared" si="44"/>
        <v>217.60000000000008</v>
      </c>
      <c r="Q93" s="39">
        <v>911.2</v>
      </c>
      <c r="R93" s="45" t="s">
        <v>27</v>
      </c>
      <c r="S93" s="45">
        <v>0.05</v>
      </c>
      <c r="T93" s="45">
        <f t="shared" si="45"/>
        <v>13.600000000000001</v>
      </c>
      <c r="U93" s="46"/>
      <c r="V93" s="47"/>
      <c r="W93" s="48"/>
      <c r="X93" s="48"/>
      <c r="Y93" s="48"/>
      <c r="Z93" s="48"/>
    </row>
    <row r="94" spans="1:26" s="1" customFormat="1" ht="33" hidden="1" customHeight="1">
      <c r="A94" s="22" t="s">
        <v>420</v>
      </c>
      <c r="B94" s="23">
        <v>43193</v>
      </c>
      <c r="C94" s="24">
        <v>137767</v>
      </c>
      <c r="D94" s="22">
        <v>4332</v>
      </c>
      <c r="E94" s="25" t="s">
        <v>376</v>
      </c>
      <c r="F94" s="26" t="s">
        <v>422</v>
      </c>
      <c r="G94" s="23">
        <v>43375</v>
      </c>
      <c r="H94" s="23">
        <v>43399</v>
      </c>
      <c r="I94" s="24" t="s">
        <v>26</v>
      </c>
      <c r="J94" s="34">
        <v>818</v>
      </c>
      <c r="K94" s="35">
        <v>3.35</v>
      </c>
      <c r="L94" s="36">
        <f t="shared" si="41"/>
        <v>2740.3</v>
      </c>
      <c r="M94" s="37">
        <v>2.5499999999999998</v>
      </c>
      <c r="N94" s="35">
        <f t="shared" si="42"/>
        <v>2085.8999999999996</v>
      </c>
      <c r="O94" s="38">
        <f t="shared" si="43"/>
        <v>0.80000000000000027</v>
      </c>
      <c r="P94" s="39">
        <f t="shared" si="44"/>
        <v>654.4000000000002</v>
      </c>
      <c r="Q94" s="39">
        <v>2740.3</v>
      </c>
      <c r="R94" s="45" t="s">
        <v>27</v>
      </c>
      <c r="S94" s="45">
        <v>0.05</v>
      </c>
      <c r="T94" s="45">
        <f t="shared" si="45"/>
        <v>40.900000000000006</v>
      </c>
      <c r="U94" s="46"/>
      <c r="V94" s="47"/>
      <c r="W94" s="48"/>
      <c r="X94" s="48"/>
      <c r="Y94" s="48"/>
      <c r="Z94" s="48"/>
    </row>
    <row r="95" spans="1:26" s="1" customFormat="1" ht="33" hidden="1" customHeight="1">
      <c r="A95" s="22" t="s">
        <v>420</v>
      </c>
      <c r="B95" s="23">
        <v>43193</v>
      </c>
      <c r="C95" s="24">
        <v>137776</v>
      </c>
      <c r="D95" s="22">
        <v>4332</v>
      </c>
      <c r="E95" s="25" t="s">
        <v>376</v>
      </c>
      <c r="F95" s="26" t="s">
        <v>422</v>
      </c>
      <c r="G95" s="23">
        <v>43375</v>
      </c>
      <c r="H95" s="23">
        <v>43399</v>
      </c>
      <c r="I95" s="24" t="s">
        <v>26</v>
      </c>
      <c r="J95" s="34">
        <v>294</v>
      </c>
      <c r="K95" s="35">
        <v>3.35</v>
      </c>
      <c r="L95" s="36">
        <f t="shared" si="41"/>
        <v>984.9</v>
      </c>
      <c r="M95" s="37">
        <v>2.5499999999999998</v>
      </c>
      <c r="N95" s="35">
        <f t="shared" si="42"/>
        <v>749.69999999999993</v>
      </c>
      <c r="O95" s="38">
        <f t="shared" si="43"/>
        <v>0.80000000000000027</v>
      </c>
      <c r="P95" s="39">
        <f t="shared" si="44"/>
        <v>235.20000000000007</v>
      </c>
      <c r="Q95" s="39">
        <v>984.9</v>
      </c>
      <c r="R95" s="45" t="s">
        <v>27</v>
      </c>
      <c r="S95" s="45">
        <v>0.05</v>
      </c>
      <c r="T95" s="45">
        <f t="shared" si="45"/>
        <v>14.700000000000001</v>
      </c>
      <c r="U95" s="46"/>
      <c r="V95" s="47"/>
      <c r="W95" s="48"/>
      <c r="X95" s="48"/>
      <c r="Y95" s="48"/>
      <c r="Z95" s="48"/>
    </row>
    <row r="96" spans="1:26" s="1" customFormat="1" ht="33" hidden="1" customHeight="1">
      <c r="A96" s="22" t="s">
        <v>420</v>
      </c>
      <c r="B96" s="23">
        <v>43193</v>
      </c>
      <c r="C96" s="24">
        <v>137785</v>
      </c>
      <c r="D96" s="22">
        <v>4333</v>
      </c>
      <c r="E96" s="25" t="s">
        <v>376</v>
      </c>
      <c r="F96" s="26" t="s">
        <v>423</v>
      </c>
      <c r="G96" s="23">
        <v>43375</v>
      </c>
      <c r="H96" s="23">
        <v>43399</v>
      </c>
      <c r="I96" s="24" t="s">
        <v>26</v>
      </c>
      <c r="J96" s="34">
        <v>64</v>
      </c>
      <c r="K96" s="35">
        <v>3.35</v>
      </c>
      <c r="L96" s="36">
        <f t="shared" si="41"/>
        <v>214.4</v>
      </c>
      <c r="M96" s="37">
        <v>2.5499999999999998</v>
      </c>
      <c r="N96" s="35">
        <f t="shared" si="42"/>
        <v>163.19999999999999</v>
      </c>
      <c r="O96" s="38">
        <f t="shared" si="43"/>
        <v>0.80000000000000027</v>
      </c>
      <c r="P96" s="39">
        <f t="shared" si="44"/>
        <v>51.200000000000017</v>
      </c>
      <c r="Q96" s="39">
        <v>214.4</v>
      </c>
      <c r="R96" s="45" t="s">
        <v>27</v>
      </c>
      <c r="S96" s="45">
        <v>0.05</v>
      </c>
      <c r="T96" s="45">
        <f t="shared" si="45"/>
        <v>3.2</v>
      </c>
      <c r="U96" s="46"/>
      <c r="V96" s="47"/>
      <c r="W96" s="48"/>
      <c r="X96" s="48"/>
      <c r="Y96" s="48"/>
      <c r="Z96" s="48"/>
    </row>
    <row r="97" spans="1:26" s="1" customFormat="1" ht="33" hidden="1" customHeight="1">
      <c r="A97" s="22" t="s">
        <v>420</v>
      </c>
      <c r="B97" s="23">
        <v>43193</v>
      </c>
      <c r="C97" s="24">
        <v>137794</v>
      </c>
      <c r="D97" s="22">
        <v>4333</v>
      </c>
      <c r="E97" s="25" t="s">
        <v>376</v>
      </c>
      <c r="F97" s="26" t="s">
        <v>423</v>
      </c>
      <c r="G97" s="23">
        <v>43375</v>
      </c>
      <c r="H97" s="23">
        <v>43399</v>
      </c>
      <c r="I97" s="24" t="s">
        <v>26</v>
      </c>
      <c r="J97" s="34">
        <v>185</v>
      </c>
      <c r="K97" s="35">
        <v>3.35</v>
      </c>
      <c r="L97" s="36">
        <f t="shared" si="41"/>
        <v>619.75</v>
      </c>
      <c r="M97" s="37">
        <v>2.5499999999999998</v>
      </c>
      <c r="N97" s="35">
        <f t="shared" si="42"/>
        <v>471.74999999999994</v>
      </c>
      <c r="O97" s="38">
        <f t="shared" si="43"/>
        <v>0.80000000000000027</v>
      </c>
      <c r="P97" s="39">
        <f t="shared" si="44"/>
        <v>148.00000000000006</v>
      </c>
      <c r="Q97" s="39">
        <v>619.75</v>
      </c>
      <c r="R97" s="45" t="s">
        <v>27</v>
      </c>
      <c r="S97" s="45">
        <v>0.05</v>
      </c>
      <c r="T97" s="45">
        <f t="shared" si="45"/>
        <v>9.25</v>
      </c>
      <c r="U97" s="46"/>
      <c r="V97" s="47"/>
      <c r="W97" s="48"/>
      <c r="X97" s="48"/>
      <c r="Y97" s="48"/>
      <c r="Z97" s="48"/>
    </row>
    <row r="98" spans="1:26" s="1" customFormat="1" ht="33" hidden="1" customHeight="1">
      <c r="A98" s="22" t="s">
        <v>420</v>
      </c>
      <c r="B98" s="23">
        <v>43193</v>
      </c>
      <c r="C98" s="24">
        <v>137803</v>
      </c>
      <c r="D98" s="22">
        <v>4333</v>
      </c>
      <c r="E98" s="25" t="s">
        <v>376</v>
      </c>
      <c r="F98" s="26" t="s">
        <v>423</v>
      </c>
      <c r="G98" s="23">
        <v>43375</v>
      </c>
      <c r="H98" s="23">
        <v>43399</v>
      </c>
      <c r="I98" s="24" t="s">
        <v>26</v>
      </c>
      <c r="J98" s="34">
        <v>120</v>
      </c>
      <c r="K98" s="35">
        <v>3.35</v>
      </c>
      <c r="L98" s="36">
        <f t="shared" si="41"/>
        <v>402</v>
      </c>
      <c r="M98" s="37">
        <v>2.5499999999999998</v>
      </c>
      <c r="N98" s="35">
        <f t="shared" si="42"/>
        <v>306</v>
      </c>
      <c r="O98" s="38">
        <f t="shared" si="43"/>
        <v>0.80000000000000027</v>
      </c>
      <c r="P98" s="39">
        <f t="shared" si="44"/>
        <v>96.000000000000028</v>
      </c>
      <c r="Q98" s="39">
        <v>402</v>
      </c>
      <c r="R98" s="45" t="s">
        <v>27</v>
      </c>
      <c r="S98" s="45">
        <v>0.05</v>
      </c>
      <c r="T98" s="45">
        <f t="shared" si="45"/>
        <v>6</v>
      </c>
      <c r="U98" s="46"/>
      <c r="V98" s="47"/>
      <c r="W98" s="48"/>
      <c r="X98" s="48"/>
      <c r="Y98" s="48"/>
      <c r="Z98" s="48"/>
    </row>
    <row r="99" spans="1:26" s="1" customFormat="1" ht="33" hidden="1" customHeight="1">
      <c r="A99" s="22" t="s">
        <v>424</v>
      </c>
      <c r="B99" s="23">
        <v>43228</v>
      </c>
      <c r="C99" s="24">
        <v>156384</v>
      </c>
      <c r="D99" s="27" t="s">
        <v>388</v>
      </c>
      <c r="E99" s="25" t="s">
        <v>376</v>
      </c>
      <c r="F99" s="26" t="s">
        <v>386</v>
      </c>
      <c r="G99" s="23">
        <v>43375</v>
      </c>
      <c r="H99" s="23">
        <v>43399</v>
      </c>
      <c r="I99" s="24" t="s">
        <v>26</v>
      </c>
      <c r="J99" s="34">
        <v>464</v>
      </c>
      <c r="K99" s="35">
        <v>7.9</v>
      </c>
      <c r="L99" s="36">
        <f t="shared" ref="L99:L106" si="46">+K99*J99</f>
        <v>3665.6000000000004</v>
      </c>
      <c r="M99" s="37">
        <v>7.6</v>
      </c>
      <c r="N99" s="35">
        <f t="shared" ref="N99:N106" si="47">+M99*J99</f>
        <v>3526.3999999999996</v>
      </c>
      <c r="O99" s="38">
        <f t="shared" ref="O99:O106" si="48">+K99-M99</f>
        <v>0.30000000000000071</v>
      </c>
      <c r="P99" s="39">
        <f t="shared" ref="P99:P106" si="49">+O99*J99</f>
        <v>139.20000000000033</v>
      </c>
      <c r="Q99" s="39">
        <v>3665.6</v>
      </c>
      <c r="R99" s="45" t="s">
        <v>27</v>
      </c>
      <c r="S99" s="45">
        <v>0</v>
      </c>
      <c r="T99" s="45">
        <f t="shared" si="45"/>
        <v>0</v>
      </c>
      <c r="U99" s="46"/>
      <c r="V99" s="47"/>
      <c r="W99" s="48"/>
      <c r="X99" s="48"/>
      <c r="Y99" s="48"/>
      <c r="Z99" s="48"/>
    </row>
    <row r="100" spans="1:26" s="1" customFormat="1" ht="33" hidden="1" customHeight="1">
      <c r="A100" s="22" t="s">
        <v>424</v>
      </c>
      <c r="B100" s="23">
        <v>43228</v>
      </c>
      <c r="C100" s="24">
        <v>156393</v>
      </c>
      <c r="D100" s="27" t="s">
        <v>388</v>
      </c>
      <c r="E100" s="25" t="s">
        <v>376</v>
      </c>
      <c r="F100" s="26" t="s">
        <v>386</v>
      </c>
      <c r="G100" s="23">
        <v>43375</v>
      </c>
      <c r="H100" s="23">
        <v>43399</v>
      </c>
      <c r="I100" s="24" t="s">
        <v>26</v>
      </c>
      <c r="J100" s="34">
        <v>847</v>
      </c>
      <c r="K100" s="35">
        <v>7.9</v>
      </c>
      <c r="L100" s="36">
        <f t="shared" si="46"/>
        <v>6691.3</v>
      </c>
      <c r="M100" s="37">
        <v>7.6</v>
      </c>
      <c r="N100" s="35">
        <f t="shared" si="47"/>
        <v>6437.2</v>
      </c>
      <c r="O100" s="38">
        <f t="shared" si="48"/>
        <v>0.30000000000000071</v>
      </c>
      <c r="P100" s="39">
        <f t="shared" si="49"/>
        <v>254.10000000000059</v>
      </c>
      <c r="Q100" s="39">
        <v>6691.3</v>
      </c>
      <c r="R100" s="45" t="s">
        <v>27</v>
      </c>
      <c r="S100" s="45">
        <v>0</v>
      </c>
      <c r="T100" s="45">
        <f t="shared" si="45"/>
        <v>0</v>
      </c>
      <c r="U100" s="46"/>
      <c r="V100" s="47"/>
      <c r="W100" s="48"/>
      <c r="X100" s="48"/>
      <c r="Y100" s="48"/>
      <c r="Z100" s="48"/>
    </row>
    <row r="101" spans="1:26" s="1" customFormat="1" ht="33" hidden="1" customHeight="1">
      <c r="A101" s="22" t="s">
        <v>424</v>
      </c>
      <c r="B101" s="23">
        <v>43228</v>
      </c>
      <c r="C101" s="24">
        <v>156402</v>
      </c>
      <c r="D101" s="27" t="s">
        <v>388</v>
      </c>
      <c r="E101" s="25" t="s">
        <v>376</v>
      </c>
      <c r="F101" s="26" t="s">
        <v>386</v>
      </c>
      <c r="G101" s="23">
        <v>43375</v>
      </c>
      <c r="H101" s="23">
        <v>43399</v>
      </c>
      <c r="I101" s="24" t="s">
        <v>26</v>
      </c>
      <c r="J101" s="34">
        <v>600</v>
      </c>
      <c r="K101" s="35">
        <v>7.9</v>
      </c>
      <c r="L101" s="36">
        <f t="shared" si="46"/>
        <v>4740</v>
      </c>
      <c r="M101" s="37">
        <v>7.6</v>
      </c>
      <c r="N101" s="35">
        <f t="shared" si="47"/>
        <v>4560</v>
      </c>
      <c r="O101" s="38">
        <f t="shared" si="48"/>
        <v>0.30000000000000071</v>
      </c>
      <c r="P101" s="39">
        <f t="shared" si="49"/>
        <v>180.00000000000043</v>
      </c>
      <c r="Q101" s="39">
        <v>4740</v>
      </c>
      <c r="R101" s="45" t="s">
        <v>27</v>
      </c>
      <c r="S101" s="45">
        <v>0</v>
      </c>
      <c r="T101" s="45">
        <f t="shared" si="45"/>
        <v>0</v>
      </c>
      <c r="U101" s="46"/>
      <c r="V101" s="47"/>
      <c r="W101" s="48"/>
      <c r="X101" s="48"/>
      <c r="Y101" s="48"/>
      <c r="Z101" s="48"/>
    </row>
    <row r="102" spans="1:26" s="1" customFormat="1" ht="33" hidden="1" customHeight="1">
      <c r="A102" s="22" t="s">
        <v>424</v>
      </c>
      <c r="B102" s="23">
        <v>43228</v>
      </c>
      <c r="C102" s="24">
        <v>156411</v>
      </c>
      <c r="D102" s="358" t="s">
        <v>389</v>
      </c>
      <c r="E102" s="25" t="s">
        <v>376</v>
      </c>
      <c r="F102" s="26" t="s">
        <v>386</v>
      </c>
      <c r="G102" s="23">
        <v>43375</v>
      </c>
      <c r="H102" s="23">
        <v>43399</v>
      </c>
      <c r="I102" s="24" t="s">
        <v>26</v>
      </c>
      <c r="J102" s="34">
        <v>454</v>
      </c>
      <c r="K102" s="35">
        <v>7.9</v>
      </c>
      <c r="L102" s="36">
        <f t="shared" si="46"/>
        <v>3586.6000000000004</v>
      </c>
      <c r="M102" s="37">
        <v>7.6</v>
      </c>
      <c r="N102" s="35">
        <f t="shared" si="47"/>
        <v>3450.3999999999996</v>
      </c>
      <c r="O102" s="38">
        <f t="shared" si="48"/>
        <v>0.30000000000000071</v>
      </c>
      <c r="P102" s="39">
        <f t="shared" si="49"/>
        <v>136.20000000000033</v>
      </c>
      <c r="Q102" s="39">
        <v>3586.6</v>
      </c>
      <c r="R102" s="45" t="s">
        <v>27</v>
      </c>
      <c r="S102" s="45">
        <v>0</v>
      </c>
      <c r="T102" s="45">
        <f t="shared" si="45"/>
        <v>0</v>
      </c>
      <c r="U102" s="46"/>
      <c r="V102" s="47"/>
      <c r="W102" s="48"/>
      <c r="X102" s="48"/>
      <c r="Y102" s="48"/>
      <c r="Z102" s="48"/>
    </row>
    <row r="103" spans="1:26" s="1" customFormat="1" ht="33" hidden="1" customHeight="1">
      <c r="A103" s="22" t="s">
        <v>424</v>
      </c>
      <c r="B103" s="23">
        <v>43228</v>
      </c>
      <c r="C103" s="24">
        <v>156420</v>
      </c>
      <c r="D103" s="358" t="s">
        <v>389</v>
      </c>
      <c r="E103" s="25" t="s">
        <v>376</v>
      </c>
      <c r="F103" s="26" t="s">
        <v>386</v>
      </c>
      <c r="G103" s="23">
        <v>43375</v>
      </c>
      <c r="H103" s="23">
        <v>43399</v>
      </c>
      <c r="I103" s="24" t="s">
        <v>26</v>
      </c>
      <c r="J103" s="34">
        <v>501</v>
      </c>
      <c r="K103" s="35">
        <v>7.9</v>
      </c>
      <c r="L103" s="36">
        <f t="shared" si="46"/>
        <v>3957.9</v>
      </c>
      <c r="M103" s="37">
        <v>7.6</v>
      </c>
      <c r="N103" s="35">
        <f t="shared" si="47"/>
        <v>3807.6</v>
      </c>
      <c r="O103" s="38">
        <f t="shared" si="48"/>
        <v>0.30000000000000071</v>
      </c>
      <c r="P103" s="39">
        <f t="shared" si="49"/>
        <v>150.30000000000035</v>
      </c>
      <c r="Q103" s="39">
        <v>3957.9</v>
      </c>
      <c r="R103" s="45" t="s">
        <v>27</v>
      </c>
      <c r="S103" s="45">
        <v>0</v>
      </c>
      <c r="T103" s="45">
        <f t="shared" si="45"/>
        <v>0</v>
      </c>
      <c r="U103" s="46"/>
      <c r="V103" s="47"/>
      <c r="W103" s="48"/>
      <c r="X103" s="48"/>
      <c r="Y103" s="48"/>
      <c r="Z103" s="48"/>
    </row>
    <row r="104" spans="1:26" s="1" customFormat="1" ht="33" hidden="1" customHeight="1">
      <c r="A104" s="22" t="s">
        <v>424</v>
      </c>
      <c r="B104" s="23">
        <v>43228</v>
      </c>
      <c r="C104" s="24">
        <v>156430</v>
      </c>
      <c r="D104" s="358" t="s">
        <v>390</v>
      </c>
      <c r="E104" s="25" t="s">
        <v>376</v>
      </c>
      <c r="F104" s="26" t="s">
        <v>386</v>
      </c>
      <c r="G104" s="23">
        <v>43375</v>
      </c>
      <c r="H104" s="23">
        <v>43399</v>
      </c>
      <c r="I104" s="24" t="s">
        <v>26</v>
      </c>
      <c r="J104" s="34">
        <v>176</v>
      </c>
      <c r="K104" s="35">
        <v>7.9</v>
      </c>
      <c r="L104" s="36">
        <f t="shared" si="46"/>
        <v>1390.4</v>
      </c>
      <c r="M104" s="37">
        <v>7.6</v>
      </c>
      <c r="N104" s="35">
        <f t="shared" si="47"/>
        <v>1337.6</v>
      </c>
      <c r="O104" s="38">
        <f t="shared" si="48"/>
        <v>0.30000000000000071</v>
      </c>
      <c r="P104" s="39">
        <f t="shared" si="49"/>
        <v>52.800000000000125</v>
      </c>
      <c r="Q104" s="39">
        <v>1390.4</v>
      </c>
      <c r="R104" s="45" t="s">
        <v>27</v>
      </c>
      <c r="S104" s="45">
        <v>0</v>
      </c>
      <c r="T104" s="45">
        <f t="shared" si="45"/>
        <v>0</v>
      </c>
      <c r="U104" s="46"/>
      <c r="V104" s="47"/>
      <c r="W104" s="48"/>
      <c r="X104" s="48"/>
      <c r="Y104" s="48"/>
      <c r="Z104" s="48"/>
    </row>
    <row r="105" spans="1:26" s="1" customFormat="1" ht="33" hidden="1" customHeight="1">
      <c r="A105" s="22" t="s">
        <v>424</v>
      </c>
      <c r="B105" s="23">
        <v>43228</v>
      </c>
      <c r="C105" s="24">
        <v>156449</v>
      </c>
      <c r="D105" s="358" t="s">
        <v>390</v>
      </c>
      <c r="E105" s="25" t="s">
        <v>376</v>
      </c>
      <c r="F105" s="26" t="s">
        <v>386</v>
      </c>
      <c r="G105" s="23">
        <v>43375</v>
      </c>
      <c r="H105" s="23">
        <v>43399</v>
      </c>
      <c r="I105" s="24" t="s">
        <v>26</v>
      </c>
      <c r="J105" s="34">
        <v>382</v>
      </c>
      <c r="K105" s="35">
        <v>7.9</v>
      </c>
      <c r="L105" s="36">
        <f t="shared" si="46"/>
        <v>3017.8</v>
      </c>
      <c r="M105" s="37">
        <v>7.6</v>
      </c>
      <c r="N105" s="35">
        <f t="shared" si="47"/>
        <v>2903.2</v>
      </c>
      <c r="O105" s="38">
        <f t="shared" si="48"/>
        <v>0.30000000000000071</v>
      </c>
      <c r="P105" s="39">
        <f t="shared" si="49"/>
        <v>114.60000000000028</v>
      </c>
      <c r="Q105" s="39">
        <v>3017.8</v>
      </c>
      <c r="R105" s="45" t="s">
        <v>27</v>
      </c>
      <c r="S105" s="45">
        <v>0</v>
      </c>
      <c r="T105" s="45">
        <f t="shared" si="45"/>
        <v>0</v>
      </c>
      <c r="U105" s="46"/>
      <c r="V105" s="47"/>
      <c r="W105" s="48"/>
      <c r="X105" s="48"/>
      <c r="Y105" s="48"/>
      <c r="Z105" s="48"/>
    </row>
    <row r="106" spans="1:26" s="1" customFormat="1" ht="33" hidden="1" customHeight="1">
      <c r="A106" s="22" t="s">
        <v>424</v>
      </c>
      <c r="B106" s="23">
        <v>43228</v>
      </c>
      <c r="C106" s="24">
        <v>156467</v>
      </c>
      <c r="D106" s="358" t="s">
        <v>390</v>
      </c>
      <c r="E106" s="25" t="s">
        <v>376</v>
      </c>
      <c r="F106" s="26" t="s">
        <v>386</v>
      </c>
      <c r="G106" s="23">
        <v>43375</v>
      </c>
      <c r="H106" s="23">
        <v>43399</v>
      </c>
      <c r="I106" s="24" t="s">
        <v>26</v>
      </c>
      <c r="J106" s="34">
        <v>501</v>
      </c>
      <c r="K106" s="35">
        <v>7.9</v>
      </c>
      <c r="L106" s="36">
        <f t="shared" si="46"/>
        <v>3957.9</v>
      </c>
      <c r="M106" s="37">
        <v>7.6</v>
      </c>
      <c r="N106" s="35">
        <f t="shared" si="47"/>
        <v>3807.6</v>
      </c>
      <c r="O106" s="38">
        <f t="shared" si="48"/>
        <v>0.30000000000000071</v>
      </c>
      <c r="P106" s="39">
        <f t="shared" si="49"/>
        <v>150.30000000000035</v>
      </c>
      <c r="Q106" s="39">
        <v>3957.9</v>
      </c>
      <c r="R106" s="45" t="s">
        <v>27</v>
      </c>
      <c r="S106" s="45">
        <v>0</v>
      </c>
      <c r="T106" s="45">
        <f t="shared" si="45"/>
        <v>0</v>
      </c>
      <c r="U106" s="46"/>
      <c r="V106" s="47"/>
      <c r="W106" s="48"/>
      <c r="X106" s="48"/>
      <c r="Y106" s="48"/>
      <c r="Z106" s="48"/>
    </row>
    <row r="107" spans="1:26" s="1" customFormat="1" ht="33" hidden="1" customHeight="1">
      <c r="A107" s="22" t="s">
        <v>425</v>
      </c>
      <c r="B107" s="23">
        <v>43349</v>
      </c>
      <c r="C107" s="24">
        <v>216628</v>
      </c>
      <c r="D107" s="22">
        <v>4824</v>
      </c>
      <c r="E107" s="25" t="s">
        <v>376</v>
      </c>
      <c r="F107" s="26" t="s">
        <v>426</v>
      </c>
      <c r="G107" s="23">
        <v>43388</v>
      </c>
      <c r="H107" s="23">
        <v>43412</v>
      </c>
      <c r="I107" s="24" t="s">
        <v>26</v>
      </c>
      <c r="J107" s="34">
        <v>960</v>
      </c>
      <c r="K107" s="35">
        <v>3.25</v>
      </c>
      <c r="L107" s="36">
        <f t="shared" si="37"/>
        <v>3120</v>
      </c>
      <c r="M107" s="37">
        <v>2.5</v>
      </c>
      <c r="N107" s="35">
        <f t="shared" ref="N107:N140" si="50">+M107*J107</f>
        <v>2400</v>
      </c>
      <c r="O107" s="38">
        <f t="shared" ref="O107:O140" si="51">+K107-M107</f>
        <v>0.75</v>
      </c>
      <c r="P107" s="39">
        <f t="shared" ref="P107:P140" si="52">+O107*J107</f>
        <v>720</v>
      </c>
      <c r="Q107" s="39">
        <v>3120</v>
      </c>
      <c r="R107" s="52" t="s">
        <v>416</v>
      </c>
      <c r="S107" s="45">
        <f>0.1</f>
        <v>0.1</v>
      </c>
      <c r="T107" s="45">
        <f t="shared" si="45"/>
        <v>96</v>
      </c>
      <c r="U107" s="46"/>
      <c r="V107" s="47"/>
      <c r="W107" s="48"/>
      <c r="X107" s="48"/>
      <c r="Y107" s="48"/>
      <c r="Z107" s="48"/>
    </row>
    <row r="108" spans="1:26" s="1" customFormat="1" ht="33" hidden="1" customHeight="1">
      <c r="A108" s="22" t="s">
        <v>425</v>
      </c>
      <c r="B108" s="23">
        <v>43349</v>
      </c>
      <c r="C108" s="24">
        <v>216637</v>
      </c>
      <c r="D108" s="22">
        <v>4824</v>
      </c>
      <c r="E108" s="25" t="s">
        <v>376</v>
      </c>
      <c r="F108" s="26" t="s">
        <v>426</v>
      </c>
      <c r="G108" s="23">
        <v>43388</v>
      </c>
      <c r="H108" s="23">
        <v>43412</v>
      </c>
      <c r="I108" s="24" t="s">
        <v>26</v>
      </c>
      <c r="J108" s="34">
        <v>647</v>
      </c>
      <c r="K108" s="35">
        <v>3.25</v>
      </c>
      <c r="L108" s="36">
        <f t="shared" si="37"/>
        <v>2102.75</v>
      </c>
      <c r="M108" s="37">
        <v>2.5</v>
      </c>
      <c r="N108" s="35">
        <f t="shared" si="50"/>
        <v>1617.5</v>
      </c>
      <c r="O108" s="38">
        <f t="shared" si="51"/>
        <v>0.75</v>
      </c>
      <c r="P108" s="39">
        <f t="shared" si="52"/>
        <v>485.25</v>
      </c>
      <c r="Q108" s="39">
        <v>2102.75</v>
      </c>
      <c r="R108" s="52" t="s">
        <v>416</v>
      </c>
      <c r="S108" s="45">
        <v>0.1</v>
      </c>
      <c r="T108" s="45">
        <f t="shared" si="45"/>
        <v>64.7</v>
      </c>
      <c r="U108" s="46"/>
      <c r="V108" s="47"/>
      <c r="W108" s="48"/>
      <c r="X108" s="48"/>
      <c r="Y108" s="48"/>
      <c r="Z108" s="48"/>
    </row>
    <row r="109" spans="1:26" s="1" customFormat="1" ht="33" hidden="1" customHeight="1">
      <c r="A109" s="22" t="s">
        <v>425</v>
      </c>
      <c r="B109" s="23">
        <v>43349</v>
      </c>
      <c r="C109" s="24">
        <v>216646</v>
      </c>
      <c r="D109" s="22">
        <v>4824</v>
      </c>
      <c r="E109" s="25" t="s">
        <v>376</v>
      </c>
      <c r="F109" s="26" t="s">
        <v>426</v>
      </c>
      <c r="G109" s="23">
        <v>43388</v>
      </c>
      <c r="H109" s="23">
        <v>43412</v>
      </c>
      <c r="I109" s="24" t="s">
        <v>26</v>
      </c>
      <c r="J109" s="34">
        <v>280</v>
      </c>
      <c r="K109" s="35">
        <v>3.25</v>
      </c>
      <c r="L109" s="36">
        <f t="shared" si="37"/>
        <v>910</v>
      </c>
      <c r="M109" s="37">
        <v>2.5</v>
      </c>
      <c r="N109" s="35">
        <f t="shared" si="50"/>
        <v>700</v>
      </c>
      <c r="O109" s="38">
        <f t="shared" si="51"/>
        <v>0.75</v>
      </c>
      <c r="P109" s="39">
        <f t="shared" si="52"/>
        <v>210</v>
      </c>
      <c r="Q109" s="39">
        <v>910</v>
      </c>
      <c r="R109" s="52" t="s">
        <v>416</v>
      </c>
      <c r="S109" s="45">
        <v>0.1</v>
      </c>
      <c r="T109" s="45">
        <f t="shared" si="45"/>
        <v>28</v>
      </c>
      <c r="U109" s="53"/>
      <c r="V109" s="47"/>
      <c r="W109" s="48"/>
      <c r="X109" s="48"/>
      <c r="Y109" s="48"/>
      <c r="Z109" s="48"/>
    </row>
    <row r="110" spans="1:26" s="1" customFormat="1" ht="33" hidden="1" customHeight="1">
      <c r="A110" s="22" t="s">
        <v>427</v>
      </c>
      <c r="B110" s="23">
        <v>43349</v>
      </c>
      <c r="C110" s="24">
        <v>216801</v>
      </c>
      <c r="D110" s="22">
        <v>4827</v>
      </c>
      <c r="E110" s="25" t="s">
        <v>376</v>
      </c>
      <c r="F110" s="26" t="s">
        <v>428</v>
      </c>
      <c r="G110" s="23">
        <v>43388</v>
      </c>
      <c r="H110" s="23">
        <v>43412</v>
      </c>
      <c r="I110" s="24" t="s">
        <v>26</v>
      </c>
      <c r="J110" s="34">
        <v>896</v>
      </c>
      <c r="K110" s="24">
        <v>3.93</v>
      </c>
      <c r="L110" s="36">
        <f t="shared" si="37"/>
        <v>3521.28</v>
      </c>
      <c r="M110" s="37">
        <v>3.5</v>
      </c>
      <c r="N110" s="35">
        <f t="shared" si="50"/>
        <v>3136</v>
      </c>
      <c r="O110" s="38">
        <f t="shared" si="51"/>
        <v>0.43000000000000016</v>
      </c>
      <c r="P110" s="39">
        <f t="shared" si="52"/>
        <v>385.28000000000014</v>
      </c>
      <c r="Q110" s="39">
        <v>3521.28</v>
      </c>
      <c r="R110" s="45" t="s">
        <v>27</v>
      </c>
      <c r="S110" s="45">
        <v>0.08</v>
      </c>
      <c r="T110" s="45">
        <f t="shared" si="45"/>
        <v>71.680000000000007</v>
      </c>
      <c r="U110" s="54"/>
      <c r="V110" s="47"/>
      <c r="W110" s="48"/>
      <c r="X110" s="48"/>
      <c r="Y110" s="48"/>
      <c r="Z110" s="48"/>
    </row>
    <row r="111" spans="1:26" s="1" customFormat="1" ht="33" hidden="1" customHeight="1">
      <c r="A111" s="22" t="s">
        <v>427</v>
      </c>
      <c r="B111" s="23">
        <v>43349</v>
      </c>
      <c r="C111" s="24">
        <v>216820</v>
      </c>
      <c r="D111" s="49">
        <v>4827</v>
      </c>
      <c r="E111" s="25" t="s">
        <v>376</v>
      </c>
      <c r="F111" s="26" t="s">
        <v>428</v>
      </c>
      <c r="G111" s="23">
        <v>43388</v>
      </c>
      <c r="H111" s="23">
        <v>43412</v>
      </c>
      <c r="I111" s="24" t="s">
        <v>26</v>
      </c>
      <c r="J111" s="34">
        <v>1360</v>
      </c>
      <c r="K111" s="24">
        <v>3.93</v>
      </c>
      <c r="L111" s="36">
        <f t="shared" si="37"/>
        <v>5344.8</v>
      </c>
      <c r="M111" s="37">
        <v>3.5</v>
      </c>
      <c r="N111" s="35">
        <f t="shared" si="50"/>
        <v>4760</v>
      </c>
      <c r="O111" s="38">
        <f t="shared" si="51"/>
        <v>0.43000000000000016</v>
      </c>
      <c r="P111" s="39">
        <f t="shared" si="52"/>
        <v>584.80000000000018</v>
      </c>
      <c r="Q111" s="39">
        <v>5344.8</v>
      </c>
      <c r="R111" s="45" t="s">
        <v>27</v>
      </c>
      <c r="S111" s="45">
        <v>0.08</v>
      </c>
      <c r="T111" s="45">
        <f t="shared" si="45"/>
        <v>108.8</v>
      </c>
      <c r="U111" s="54"/>
      <c r="V111" s="47"/>
      <c r="W111" s="48"/>
      <c r="X111" s="48"/>
      <c r="Y111" s="48"/>
      <c r="Z111" s="48"/>
    </row>
    <row r="112" spans="1:26" s="1" customFormat="1" ht="33" hidden="1" customHeight="1">
      <c r="A112" s="22" t="s">
        <v>427</v>
      </c>
      <c r="B112" s="23">
        <v>43349</v>
      </c>
      <c r="C112" s="24">
        <v>216857</v>
      </c>
      <c r="D112" s="22">
        <v>4827</v>
      </c>
      <c r="E112" s="25" t="s">
        <v>376</v>
      </c>
      <c r="F112" s="26" t="s">
        <v>428</v>
      </c>
      <c r="G112" s="23">
        <v>43388</v>
      </c>
      <c r="H112" s="23">
        <v>43412</v>
      </c>
      <c r="I112" s="24" t="s">
        <v>26</v>
      </c>
      <c r="J112" s="34">
        <v>320</v>
      </c>
      <c r="K112" s="35">
        <v>3.93</v>
      </c>
      <c r="L112" s="36">
        <f t="shared" ref="L112" si="53">+K112*J112</f>
        <v>1257.6000000000001</v>
      </c>
      <c r="M112" s="37">
        <v>3.5</v>
      </c>
      <c r="N112" s="35">
        <f t="shared" ref="N112" si="54">+M112*J112</f>
        <v>1120</v>
      </c>
      <c r="O112" s="38">
        <f t="shared" ref="O112" si="55">+K112-M112</f>
        <v>0.43000000000000016</v>
      </c>
      <c r="P112" s="39">
        <f t="shared" ref="P112" si="56">+O112*J112</f>
        <v>137.60000000000005</v>
      </c>
      <c r="Q112" s="39">
        <v>1257.5999999999999</v>
      </c>
      <c r="R112" s="45" t="s">
        <v>27</v>
      </c>
      <c r="S112" s="45">
        <v>0.08</v>
      </c>
      <c r="T112" s="45">
        <f t="shared" si="45"/>
        <v>25.6</v>
      </c>
      <c r="U112" s="53"/>
      <c r="V112" s="47"/>
      <c r="W112" s="48"/>
      <c r="X112" s="48"/>
      <c r="Y112" s="48"/>
      <c r="Z112" s="48"/>
    </row>
    <row r="113" spans="1:26" s="1" customFormat="1" ht="33" hidden="1" customHeight="1">
      <c r="A113" s="22" t="s">
        <v>429</v>
      </c>
      <c r="B113" s="23">
        <v>43349</v>
      </c>
      <c r="C113" s="24">
        <v>216857</v>
      </c>
      <c r="D113" s="22">
        <v>4827</v>
      </c>
      <c r="E113" s="25" t="s">
        <v>376</v>
      </c>
      <c r="F113" s="26" t="s">
        <v>428</v>
      </c>
      <c r="G113" s="23">
        <v>43405</v>
      </c>
      <c r="H113" s="23">
        <v>43409</v>
      </c>
      <c r="I113" s="24" t="s">
        <v>26</v>
      </c>
      <c r="J113" s="34">
        <v>50</v>
      </c>
      <c r="K113" s="35">
        <v>3.93</v>
      </c>
      <c r="L113" s="36">
        <f t="shared" si="37"/>
        <v>196.5</v>
      </c>
      <c r="M113" s="37">
        <v>3.5</v>
      </c>
      <c r="N113" s="35">
        <f t="shared" si="50"/>
        <v>175</v>
      </c>
      <c r="O113" s="38">
        <f t="shared" si="51"/>
        <v>0.43000000000000016</v>
      </c>
      <c r="P113" s="39">
        <f t="shared" si="52"/>
        <v>21.500000000000007</v>
      </c>
      <c r="Q113" s="39">
        <v>196.5</v>
      </c>
      <c r="R113" s="45" t="s">
        <v>27</v>
      </c>
      <c r="S113" s="45">
        <v>0.08</v>
      </c>
      <c r="T113" s="45">
        <f t="shared" si="45"/>
        <v>4</v>
      </c>
      <c r="U113" s="53" t="s">
        <v>430</v>
      </c>
      <c r="V113" s="47"/>
      <c r="W113" s="48"/>
      <c r="X113" s="48"/>
      <c r="Y113" s="48"/>
      <c r="Z113" s="48"/>
    </row>
    <row r="114" spans="1:26" s="1" customFormat="1" ht="33" hidden="1" customHeight="1">
      <c r="A114" s="22" t="s">
        <v>427</v>
      </c>
      <c r="B114" s="23">
        <v>43349</v>
      </c>
      <c r="C114" s="24">
        <v>216893</v>
      </c>
      <c r="D114" s="22">
        <v>4828</v>
      </c>
      <c r="E114" s="25" t="s">
        <v>376</v>
      </c>
      <c r="F114" s="26" t="s">
        <v>431</v>
      </c>
      <c r="G114" s="23">
        <v>43388</v>
      </c>
      <c r="H114" s="23">
        <v>43412</v>
      </c>
      <c r="I114" s="24" t="s">
        <v>26</v>
      </c>
      <c r="J114" s="34">
        <v>832</v>
      </c>
      <c r="K114" s="35">
        <v>3.93</v>
      </c>
      <c r="L114" s="36">
        <f t="shared" si="37"/>
        <v>3269.76</v>
      </c>
      <c r="M114" s="37">
        <v>3.5</v>
      </c>
      <c r="N114" s="35">
        <f t="shared" si="50"/>
        <v>2912</v>
      </c>
      <c r="O114" s="38">
        <f t="shared" si="51"/>
        <v>0.43000000000000016</v>
      </c>
      <c r="P114" s="39">
        <f t="shared" si="52"/>
        <v>357.7600000000001</v>
      </c>
      <c r="Q114" s="39">
        <v>3269.76</v>
      </c>
      <c r="R114" s="45" t="s">
        <v>27</v>
      </c>
      <c r="S114" s="45">
        <v>0.08</v>
      </c>
      <c r="T114" s="45">
        <f t="shared" si="45"/>
        <v>66.56</v>
      </c>
      <c r="U114" s="53"/>
      <c r="V114" s="47"/>
      <c r="W114" s="48"/>
      <c r="X114" s="48"/>
      <c r="Y114" s="48"/>
      <c r="Z114" s="48"/>
    </row>
    <row r="115" spans="1:26" s="1" customFormat="1" ht="33" hidden="1" customHeight="1">
      <c r="A115" s="22" t="s">
        <v>427</v>
      </c>
      <c r="B115" s="23">
        <v>43349</v>
      </c>
      <c r="C115" s="24">
        <v>216920</v>
      </c>
      <c r="D115" s="22">
        <v>4828</v>
      </c>
      <c r="E115" s="25" t="s">
        <v>376</v>
      </c>
      <c r="F115" s="26" t="s">
        <v>431</v>
      </c>
      <c r="G115" s="23">
        <v>43388</v>
      </c>
      <c r="H115" s="23">
        <v>43412</v>
      </c>
      <c r="I115" s="24" t="s">
        <v>26</v>
      </c>
      <c r="J115" s="34">
        <v>1247</v>
      </c>
      <c r="K115" s="35">
        <v>3.93</v>
      </c>
      <c r="L115" s="36">
        <f t="shared" si="37"/>
        <v>4900.71</v>
      </c>
      <c r="M115" s="37">
        <v>3.5</v>
      </c>
      <c r="N115" s="35">
        <f t="shared" si="50"/>
        <v>4364.5</v>
      </c>
      <c r="O115" s="38">
        <f t="shared" si="51"/>
        <v>0.43000000000000016</v>
      </c>
      <c r="P115" s="39">
        <f t="shared" si="52"/>
        <v>536.21000000000015</v>
      </c>
      <c r="Q115" s="39">
        <v>4900.71</v>
      </c>
      <c r="R115" s="45" t="s">
        <v>27</v>
      </c>
      <c r="S115" s="45">
        <v>0.08</v>
      </c>
      <c r="T115" s="45">
        <f t="shared" si="45"/>
        <v>99.76</v>
      </c>
      <c r="U115" s="53"/>
      <c r="V115" s="47"/>
      <c r="W115" s="48"/>
      <c r="X115" s="48"/>
      <c r="Y115" s="48"/>
      <c r="Z115" s="48"/>
    </row>
    <row r="116" spans="1:26" s="1" customFormat="1" ht="33" hidden="1" customHeight="1">
      <c r="A116" s="22" t="s">
        <v>427</v>
      </c>
      <c r="B116" s="23">
        <v>43349</v>
      </c>
      <c r="C116" s="24">
        <v>216930</v>
      </c>
      <c r="D116" s="50">
        <v>4828</v>
      </c>
      <c r="E116" s="25" t="s">
        <v>376</v>
      </c>
      <c r="F116" s="26" t="s">
        <v>431</v>
      </c>
      <c r="G116" s="23">
        <v>43388</v>
      </c>
      <c r="H116" s="23">
        <v>43412</v>
      </c>
      <c r="I116" s="24" t="s">
        <v>26</v>
      </c>
      <c r="J116" s="34">
        <v>360</v>
      </c>
      <c r="K116" s="51">
        <v>3.93</v>
      </c>
      <c r="L116" s="36">
        <f t="shared" si="37"/>
        <v>1414.8</v>
      </c>
      <c r="M116" s="37">
        <v>3.5</v>
      </c>
      <c r="N116" s="35">
        <f t="shared" si="50"/>
        <v>1260</v>
      </c>
      <c r="O116" s="38">
        <f t="shared" si="51"/>
        <v>0.43000000000000016</v>
      </c>
      <c r="P116" s="39">
        <f t="shared" si="52"/>
        <v>154.80000000000007</v>
      </c>
      <c r="Q116" s="39">
        <v>1414.8</v>
      </c>
      <c r="R116" s="45" t="s">
        <v>27</v>
      </c>
      <c r="S116" s="45">
        <v>0.08</v>
      </c>
      <c r="T116" s="45">
        <f t="shared" si="45"/>
        <v>28.8</v>
      </c>
      <c r="U116" s="53"/>
      <c r="V116" s="47"/>
      <c r="W116" s="48"/>
      <c r="X116" s="48"/>
      <c r="Y116" s="48"/>
      <c r="Z116" s="48"/>
    </row>
    <row r="117" spans="1:26" s="1" customFormat="1" ht="33" hidden="1" customHeight="1">
      <c r="A117" s="22" t="s">
        <v>432</v>
      </c>
      <c r="B117" s="23">
        <v>43349</v>
      </c>
      <c r="C117" s="24">
        <v>217241</v>
      </c>
      <c r="D117" s="22">
        <v>4831</v>
      </c>
      <c r="E117" s="25" t="s">
        <v>376</v>
      </c>
      <c r="F117" s="26" t="s">
        <v>433</v>
      </c>
      <c r="G117" s="23">
        <v>43388</v>
      </c>
      <c r="H117" s="23">
        <v>43412</v>
      </c>
      <c r="I117" s="24" t="s">
        <v>26</v>
      </c>
      <c r="J117" s="34">
        <v>275</v>
      </c>
      <c r="K117" s="35">
        <v>3.96</v>
      </c>
      <c r="L117" s="36">
        <f t="shared" si="37"/>
        <v>1089</v>
      </c>
      <c r="M117" s="37">
        <v>3.3</v>
      </c>
      <c r="N117" s="35">
        <f t="shared" si="50"/>
        <v>907.5</v>
      </c>
      <c r="O117" s="38">
        <f t="shared" si="51"/>
        <v>0.66000000000000014</v>
      </c>
      <c r="P117" s="39">
        <f t="shared" si="52"/>
        <v>181.50000000000003</v>
      </c>
      <c r="Q117" s="39">
        <v>1089</v>
      </c>
      <c r="R117" s="45" t="s">
        <v>27</v>
      </c>
      <c r="S117" s="45">
        <v>0.06</v>
      </c>
      <c r="T117" s="45">
        <f t="shared" si="45"/>
        <v>16.5</v>
      </c>
      <c r="U117" s="53"/>
      <c r="V117" s="47"/>
      <c r="W117" s="48"/>
      <c r="X117" s="48"/>
      <c r="Y117" s="48"/>
      <c r="Z117" s="48"/>
    </row>
    <row r="118" spans="1:26" s="1" customFormat="1" ht="33" hidden="1" customHeight="1">
      <c r="A118" s="22" t="s">
        <v>432</v>
      </c>
      <c r="B118" s="23">
        <v>43349</v>
      </c>
      <c r="C118" s="24">
        <v>217288</v>
      </c>
      <c r="D118" s="22">
        <v>4832</v>
      </c>
      <c r="E118" s="25" t="s">
        <v>376</v>
      </c>
      <c r="F118" s="26" t="s">
        <v>434</v>
      </c>
      <c r="G118" s="23">
        <v>43388</v>
      </c>
      <c r="H118" s="23">
        <v>43412</v>
      </c>
      <c r="I118" s="24" t="s">
        <v>26</v>
      </c>
      <c r="J118" s="34">
        <v>226</v>
      </c>
      <c r="K118" s="35">
        <v>3.96</v>
      </c>
      <c r="L118" s="36">
        <f t="shared" si="37"/>
        <v>894.96</v>
      </c>
      <c r="M118" s="37">
        <v>2.95</v>
      </c>
      <c r="N118" s="35">
        <f t="shared" si="50"/>
        <v>666.7</v>
      </c>
      <c r="O118" s="38">
        <f t="shared" si="51"/>
        <v>1.0099999999999998</v>
      </c>
      <c r="P118" s="39">
        <f t="shared" si="52"/>
        <v>228.25999999999996</v>
      </c>
      <c r="Q118" s="39">
        <v>894.96</v>
      </c>
      <c r="R118" s="52" t="s">
        <v>416</v>
      </c>
      <c r="S118" s="45">
        <v>0.06</v>
      </c>
      <c r="T118" s="45">
        <f t="shared" si="45"/>
        <v>13.559999999999999</v>
      </c>
      <c r="U118" s="53"/>
      <c r="V118" s="47"/>
      <c r="W118" s="48"/>
      <c r="X118" s="48"/>
      <c r="Y118" s="48"/>
      <c r="Z118" s="48"/>
    </row>
    <row r="119" spans="1:26" s="1" customFormat="1" ht="33" hidden="1" customHeight="1">
      <c r="A119" s="22" t="s">
        <v>432</v>
      </c>
      <c r="B119" s="23">
        <v>43349</v>
      </c>
      <c r="C119" s="24">
        <v>217324</v>
      </c>
      <c r="D119" s="22">
        <v>4833</v>
      </c>
      <c r="E119" s="25" t="s">
        <v>376</v>
      </c>
      <c r="F119" s="26" t="s">
        <v>435</v>
      </c>
      <c r="G119" s="23">
        <v>43388</v>
      </c>
      <c r="H119" s="23">
        <v>43412</v>
      </c>
      <c r="I119" s="24" t="s">
        <v>26</v>
      </c>
      <c r="J119" s="34">
        <v>720</v>
      </c>
      <c r="K119" s="35">
        <v>5.05</v>
      </c>
      <c r="L119" s="36">
        <f t="shared" si="37"/>
        <v>3636</v>
      </c>
      <c r="M119" s="37">
        <v>4.25</v>
      </c>
      <c r="N119" s="35">
        <f t="shared" si="50"/>
        <v>3060</v>
      </c>
      <c r="O119" s="38">
        <f t="shared" si="51"/>
        <v>0.79999999999999982</v>
      </c>
      <c r="P119" s="39">
        <f t="shared" si="52"/>
        <v>575.99999999999989</v>
      </c>
      <c r="Q119" s="39">
        <v>3636</v>
      </c>
      <c r="R119" s="45" t="s">
        <v>27</v>
      </c>
      <c r="S119" s="45">
        <v>0.1</v>
      </c>
      <c r="T119" s="45">
        <f t="shared" si="45"/>
        <v>72</v>
      </c>
      <c r="U119" s="53"/>
      <c r="V119" s="47"/>
      <c r="W119" s="48"/>
      <c r="X119" s="48"/>
      <c r="Y119" s="48"/>
      <c r="Z119" s="48"/>
    </row>
    <row r="120" spans="1:26" s="1" customFormat="1" ht="33" hidden="1" customHeight="1">
      <c r="A120" s="22" t="s">
        <v>432</v>
      </c>
      <c r="B120" s="23">
        <v>43349</v>
      </c>
      <c r="C120" s="24">
        <v>217342</v>
      </c>
      <c r="D120" s="22">
        <v>4833</v>
      </c>
      <c r="E120" s="25" t="s">
        <v>376</v>
      </c>
      <c r="F120" s="26" t="s">
        <v>435</v>
      </c>
      <c r="G120" s="23">
        <v>43388</v>
      </c>
      <c r="H120" s="23">
        <v>43412</v>
      </c>
      <c r="I120" s="24" t="s">
        <v>26</v>
      </c>
      <c r="J120" s="34">
        <v>709</v>
      </c>
      <c r="K120" s="35">
        <v>5.05</v>
      </c>
      <c r="L120" s="36">
        <f t="shared" si="37"/>
        <v>3580.45</v>
      </c>
      <c r="M120" s="37">
        <v>4.25</v>
      </c>
      <c r="N120" s="35">
        <f t="shared" si="50"/>
        <v>3013.25</v>
      </c>
      <c r="O120" s="38">
        <f t="shared" si="51"/>
        <v>0.79999999999999982</v>
      </c>
      <c r="P120" s="39">
        <f t="shared" si="52"/>
        <v>567.19999999999982</v>
      </c>
      <c r="Q120" s="39">
        <v>3580.45</v>
      </c>
      <c r="R120" s="45" t="s">
        <v>27</v>
      </c>
      <c r="S120" s="45">
        <v>0.1</v>
      </c>
      <c r="T120" s="45">
        <f t="shared" si="45"/>
        <v>70.900000000000006</v>
      </c>
      <c r="U120" s="53"/>
      <c r="V120" s="47"/>
      <c r="W120" s="48"/>
      <c r="X120" s="48"/>
      <c r="Y120" s="48"/>
      <c r="Z120" s="48"/>
    </row>
    <row r="121" spans="1:26" s="1" customFormat="1" ht="33" hidden="1" customHeight="1">
      <c r="A121" s="22" t="s">
        <v>432</v>
      </c>
      <c r="B121" s="23">
        <v>43349</v>
      </c>
      <c r="C121" s="24">
        <v>217360</v>
      </c>
      <c r="D121" s="22">
        <v>4833</v>
      </c>
      <c r="E121" s="25" t="s">
        <v>376</v>
      </c>
      <c r="F121" s="26" t="s">
        <v>435</v>
      </c>
      <c r="G121" s="23">
        <v>43388</v>
      </c>
      <c r="H121" s="23">
        <v>43412</v>
      </c>
      <c r="I121" s="24" t="s">
        <v>26</v>
      </c>
      <c r="J121" s="34">
        <v>299</v>
      </c>
      <c r="K121" s="35">
        <v>5.05</v>
      </c>
      <c r="L121" s="36">
        <f t="shared" si="37"/>
        <v>1509.95</v>
      </c>
      <c r="M121" s="37">
        <v>4.25</v>
      </c>
      <c r="N121" s="35">
        <f t="shared" si="50"/>
        <v>1270.75</v>
      </c>
      <c r="O121" s="38">
        <f t="shared" si="51"/>
        <v>0.79999999999999982</v>
      </c>
      <c r="P121" s="39">
        <f t="shared" si="52"/>
        <v>239.19999999999996</v>
      </c>
      <c r="Q121" s="39">
        <v>1509.95</v>
      </c>
      <c r="R121" s="45" t="s">
        <v>27</v>
      </c>
      <c r="S121" s="45">
        <v>0.1</v>
      </c>
      <c r="T121" s="45">
        <f t="shared" si="45"/>
        <v>29.900000000000002</v>
      </c>
      <c r="U121" s="53"/>
      <c r="V121" s="47"/>
      <c r="W121" s="48"/>
      <c r="X121" s="48"/>
      <c r="Y121" s="48"/>
      <c r="Z121" s="48"/>
    </row>
    <row r="122" spans="1:26" s="1" customFormat="1" ht="33" hidden="1" customHeight="1">
      <c r="A122" s="22" t="s">
        <v>436</v>
      </c>
      <c r="B122" s="23">
        <v>43349</v>
      </c>
      <c r="C122" s="24">
        <v>217590</v>
      </c>
      <c r="D122" s="22">
        <v>4836</v>
      </c>
      <c r="E122" s="25" t="s">
        <v>376</v>
      </c>
      <c r="F122" s="26" t="s">
        <v>437</v>
      </c>
      <c r="G122" s="23">
        <v>43388</v>
      </c>
      <c r="H122" s="23">
        <v>43412</v>
      </c>
      <c r="I122" s="24" t="s">
        <v>26</v>
      </c>
      <c r="J122" s="34">
        <v>1280</v>
      </c>
      <c r="K122" s="35">
        <v>3.93</v>
      </c>
      <c r="L122" s="36">
        <f t="shared" si="37"/>
        <v>5030.4000000000005</v>
      </c>
      <c r="M122" s="37">
        <v>3</v>
      </c>
      <c r="N122" s="35">
        <f t="shared" si="50"/>
        <v>3840</v>
      </c>
      <c r="O122" s="38">
        <f t="shared" si="51"/>
        <v>0.93000000000000016</v>
      </c>
      <c r="P122" s="39">
        <f t="shared" si="52"/>
        <v>1190.4000000000001</v>
      </c>
      <c r="Q122" s="39">
        <v>5030.3999999999996</v>
      </c>
      <c r="R122" s="52" t="s">
        <v>416</v>
      </c>
      <c r="S122" s="45">
        <v>0.08</v>
      </c>
      <c r="T122" s="45">
        <f t="shared" si="45"/>
        <v>102.4</v>
      </c>
      <c r="U122" s="53"/>
      <c r="V122" s="47"/>
      <c r="W122" s="48"/>
      <c r="X122" s="48"/>
      <c r="Y122" s="48"/>
      <c r="Z122" s="48"/>
    </row>
    <row r="123" spans="1:26" s="1" customFormat="1" ht="33" hidden="1" customHeight="1">
      <c r="A123" s="22" t="s">
        <v>436</v>
      </c>
      <c r="B123" s="23">
        <v>43349</v>
      </c>
      <c r="C123" s="24">
        <v>217609</v>
      </c>
      <c r="D123" s="22">
        <v>4836</v>
      </c>
      <c r="E123" s="25" t="s">
        <v>376</v>
      </c>
      <c r="F123" s="26" t="s">
        <v>437</v>
      </c>
      <c r="G123" s="23">
        <v>43388</v>
      </c>
      <c r="H123" s="23">
        <v>43412</v>
      </c>
      <c r="I123" s="24" t="s">
        <v>26</v>
      </c>
      <c r="J123" s="34">
        <v>322</v>
      </c>
      <c r="K123" s="35">
        <v>3.93</v>
      </c>
      <c r="L123" s="36">
        <f t="shared" si="37"/>
        <v>1265.46</v>
      </c>
      <c r="M123" s="37">
        <v>3</v>
      </c>
      <c r="N123" s="35">
        <f t="shared" si="50"/>
        <v>966</v>
      </c>
      <c r="O123" s="38">
        <f t="shared" si="51"/>
        <v>0.93000000000000016</v>
      </c>
      <c r="P123" s="39">
        <f t="shared" si="52"/>
        <v>299.46000000000004</v>
      </c>
      <c r="Q123" s="39">
        <v>1265.46</v>
      </c>
      <c r="R123" s="52" t="s">
        <v>416</v>
      </c>
      <c r="S123" s="45">
        <v>0.08</v>
      </c>
      <c r="T123" s="45">
        <f t="shared" si="45"/>
        <v>25.76</v>
      </c>
      <c r="U123" s="53"/>
      <c r="V123" s="47"/>
      <c r="W123" s="48"/>
      <c r="X123" s="48"/>
      <c r="Y123" s="48"/>
      <c r="Z123" s="48"/>
    </row>
    <row r="124" spans="1:26" s="1" customFormat="1" ht="33" hidden="1" customHeight="1">
      <c r="A124" s="22" t="s">
        <v>436</v>
      </c>
      <c r="B124" s="23">
        <v>43349</v>
      </c>
      <c r="C124" s="24">
        <v>217618</v>
      </c>
      <c r="D124" s="22">
        <v>4836</v>
      </c>
      <c r="E124" s="25" t="s">
        <v>376</v>
      </c>
      <c r="F124" s="26" t="s">
        <v>437</v>
      </c>
      <c r="G124" s="23">
        <v>43388</v>
      </c>
      <c r="H124" s="23">
        <v>43412</v>
      </c>
      <c r="I124" s="24" t="s">
        <v>26</v>
      </c>
      <c r="J124" s="34">
        <v>399</v>
      </c>
      <c r="K124" s="35">
        <v>3.93</v>
      </c>
      <c r="L124" s="36">
        <f t="shared" si="37"/>
        <v>1568.0700000000002</v>
      </c>
      <c r="M124" s="37">
        <v>3</v>
      </c>
      <c r="N124" s="35">
        <f t="shared" si="50"/>
        <v>1197</v>
      </c>
      <c r="O124" s="38">
        <f t="shared" si="51"/>
        <v>0.93000000000000016</v>
      </c>
      <c r="P124" s="39">
        <f t="shared" si="52"/>
        <v>371.07000000000005</v>
      </c>
      <c r="Q124" s="39">
        <v>1568.07</v>
      </c>
      <c r="R124" s="52" t="s">
        <v>416</v>
      </c>
      <c r="S124" s="45">
        <v>0.08</v>
      </c>
      <c r="T124" s="45">
        <f t="shared" si="45"/>
        <v>31.92</v>
      </c>
      <c r="U124" s="53"/>
      <c r="V124" s="47"/>
      <c r="W124" s="48"/>
      <c r="X124" s="48"/>
      <c r="Y124" s="48"/>
      <c r="Z124" s="48"/>
    </row>
    <row r="125" spans="1:26" s="1" customFormat="1" ht="33" hidden="1" customHeight="1">
      <c r="A125" s="22" t="s">
        <v>436</v>
      </c>
      <c r="B125" s="23">
        <v>43349</v>
      </c>
      <c r="C125" s="24">
        <v>217746</v>
      </c>
      <c r="D125" s="22">
        <v>4839</v>
      </c>
      <c r="E125" s="25" t="s">
        <v>376</v>
      </c>
      <c r="F125" s="26" t="s">
        <v>438</v>
      </c>
      <c r="G125" s="23">
        <v>43388</v>
      </c>
      <c r="H125" s="23">
        <v>43412</v>
      </c>
      <c r="I125" s="24" t="s">
        <v>26</v>
      </c>
      <c r="J125" s="34">
        <v>360</v>
      </c>
      <c r="K125" s="35">
        <v>3.93</v>
      </c>
      <c r="L125" s="36">
        <f t="shared" si="37"/>
        <v>1414.8</v>
      </c>
      <c r="M125" s="37">
        <v>3.35</v>
      </c>
      <c r="N125" s="35">
        <f t="shared" si="50"/>
        <v>1206</v>
      </c>
      <c r="O125" s="38">
        <f t="shared" si="51"/>
        <v>0.58000000000000007</v>
      </c>
      <c r="P125" s="39">
        <f t="shared" si="52"/>
        <v>208.8</v>
      </c>
      <c r="Q125" s="39">
        <v>1414.8</v>
      </c>
      <c r="R125" s="45" t="s">
        <v>27</v>
      </c>
      <c r="S125" s="45">
        <v>0.08</v>
      </c>
      <c r="T125" s="45">
        <f t="shared" si="45"/>
        <v>28.8</v>
      </c>
      <c r="U125" s="53"/>
      <c r="V125" s="47"/>
      <c r="W125" s="48"/>
      <c r="X125" s="48"/>
      <c r="Y125" s="48"/>
      <c r="Z125" s="48"/>
    </row>
    <row r="126" spans="1:26" s="1" customFormat="1" ht="33" hidden="1" customHeight="1">
      <c r="A126" s="22" t="s">
        <v>439</v>
      </c>
      <c r="B126" s="23">
        <v>43349</v>
      </c>
      <c r="C126" s="24">
        <v>217800</v>
      </c>
      <c r="D126" s="22">
        <v>4841</v>
      </c>
      <c r="E126" s="25" t="s">
        <v>376</v>
      </c>
      <c r="F126" s="26" t="s">
        <v>440</v>
      </c>
      <c r="G126" s="23">
        <v>43388</v>
      </c>
      <c r="H126" s="23">
        <v>43412</v>
      </c>
      <c r="I126" s="24" t="s">
        <v>26</v>
      </c>
      <c r="J126" s="34">
        <v>656</v>
      </c>
      <c r="K126" s="35">
        <v>5.45</v>
      </c>
      <c r="L126" s="36">
        <f t="shared" si="37"/>
        <v>3575.2000000000003</v>
      </c>
      <c r="M126" s="37">
        <v>4.82</v>
      </c>
      <c r="N126" s="35">
        <f t="shared" si="50"/>
        <v>3161.92</v>
      </c>
      <c r="O126" s="38">
        <f t="shared" si="51"/>
        <v>0.62999999999999989</v>
      </c>
      <c r="P126" s="39">
        <f t="shared" si="52"/>
        <v>413.27999999999992</v>
      </c>
      <c r="Q126" s="39">
        <v>3575.2</v>
      </c>
      <c r="R126" s="45" t="s">
        <v>27</v>
      </c>
      <c r="S126" s="45">
        <v>0.1</v>
      </c>
      <c r="T126" s="45">
        <f t="shared" si="45"/>
        <v>65.600000000000009</v>
      </c>
      <c r="U126" s="53"/>
      <c r="V126" s="47"/>
      <c r="W126" s="48"/>
      <c r="X126" s="48"/>
      <c r="Y126" s="48"/>
      <c r="Z126" s="48"/>
    </row>
    <row r="127" spans="1:26" s="1" customFormat="1" ht="33" hidden="1" customHeight="1">
      <c r="A127" s="22" t="s">
        <v>439</v>
      </c>
      <c r="B127" s="23">
        <v>43349</v>
      </c>
      <c r="C127" s="24">
        <v>217838</v>
      </c>
      <c r="D127" s="22">
        <v>4841</v>
      </c>
      <c r="E127" s="25" t="s">
        <v>376</v>
      </c>
      <c r="F127" s="26" t="s">
        <v>440</v>
      </c>
      <c r="G127" s="23">
        <v>43388</v>
      </c>
      <c r="H127" s="23">
        <v>43412</v>
      </c>
      <c r="I127" s="24" t="s">
        <v>26</v>
      </c>
      <c r="J127" s="34">
        <v>283</v>
      </c>
      <c r="K127" s="35">
        <v>5.45</v>
      </c>
      <c r="L127" s="36">
        <f t="shared" si="37"/>
        <v>1542.3500000000001</v>
      </c>
      <c r="M127" s="37">
        <v>4.82</v>
      </c>
      <c r="N127" s="35">
        <f t="shared" si="50"/>
        <v>1364.0600000000002</v>
      </c>
      <c r="O127" s="38">
        <f t="shared" si="51"/>
        <v>0.62999999999999989</v>
      </c>
      <c r="P127" s="39">
        <f t="shared" si="52"/>
        <v>178.28999999999996</v>
      </c>
      <c r="Q127" s="39">
        <v>1542.35</v>
      </c>
      <c r="R127" s="45" t="s">
        <v>27</v>
      </c>
      <c r="S127" s="45">
        <v>0.1</v>
      </c>
      <c r="T127" s="45">
        <f t="shared" si="45"/>
        <v>28.3</v>
      </c>
      <c r="U127" s="53"/>
      <c r="V127" s="47"/>
      <c r="W127" s="48"/>
      <c r="X127" s="48"/>
      <c r="Y127" s="48"/>
      <c r="Z127" s="48"/>
    </row>
    <row r="128" spans="1:26" s="1" customFormat="1" ht="33" hidden="1" customHeight="1">
      <c r="A128" s="22" t="s">
        <v>439</v>
      </c>
      <c r="B128" s="23">
        <v>43349</v>
      </c>
      <c r="C128" s="24">
        <v>217847</v>
      </c>
      <c r="D128" s="22">
        <v>4841</v>
      </c>
      <c r="E128" s="25" t="s">
        <v>376</v>
      </c>
      <c r="F128" s="26" t="s">
        <v>440</v>
      </c>
      <c r="G128" s="23">
        <v>43388</v>
      </c>
      <c r="H128" s="23">
        <v>43412</v>
      </c>
      <c r="I128" s="24" t="s">
        <v>26</v>
      </c>
      <c r="J128" s="34">
        <v>326</v>
      </c>
      <c r="K128" s="35">
        <v>5.45</v>
      </c>
      <c r="L128" s="36">
        <f t="shared" si="37"/>
        <v>1776.7</v>
      </c>
      <c r="M128" s="37">
        <v>4.82</v>
      </c>
      <c r="N128" s="35">
        <f t="shared" si="50"/>
        <v>1571.3200000000002</v>
      </c>
      <c r="O128" s="38">
        <f t="shared" si="51"/>
        <v>0.62999999999999989</v>
      </c>
      <c r="P128" s="39">
        <f t="shared" si="52"/>
        <v>205.37999999999997</v>
      </c>
      <c r="Q128" s="39">
        <v>1776.7</v>
      </c>
      <c r="R128" s="45" t="s">
        <v>27</v>
      </c>
      <c r="S128" s="45">
        <v>0.1</v>
      </c>
      <c r="T128" s="45">
        <f t="shared" si="45"/>
        <v>32.6</v>
      </c>
      <c r="U128" s="53"/>
      <c r="V128" s="47"/>
      <c r="W128" s="48"/>
      <c r="X128" s="48"/>
      <c r="Y128" s="48"/>
      <c r="Z128" s="48"/>
    </row>
    <row r="129" spans="1:26" s="1" customFormat="1" ht="33" hidden="1" customHeight="1">
      <c r="A129" s="22" t="s">
        <v>432</v>
      </c>
      <c r="B129" s="23">
        <v>43349</v>
      </c>
      <c r="C129" s="24">
        <v>219991</v>
      </c>
      <c r="D129" s="22">
        <v>4835</v>
      </c>
      <c r="E129" s="25" t="s">
        <v>376</v>
      </c>
      <c r="F129" s="26" t="s">
        <v>441</v>
      </c>
      <c r="G129" s="23">
        <v>43388</v>
      </c>
      <c r="H129" s="23">
        <v>43412</v>
      </c>
      <c r="I129" s="24" t="s">
        <v>26</v>
      </c>
      <c r="J129" s="34">
        <v>224</v>
      </c>
      <c r="K129" s="35">
        <v>4.75</v>
      </c>
      <c r="L129" s="36">
        <f t="shared" si="37"/>
        <v>1064</v>
      </c>
      <c r="M129" s="37">
        <v>4</v>
      </c>
      <c r="N129" s="35">
        <f t="shared" si="50"/>
        <v>896</v>
      </c>
      <c r="O129" s="38">
        <f t="shared" si="51"/>
        <v>0.75</v>
      </c>
      <c r="P129" s="39">
        <f t="shared" si="52"/>
        <v>168</v>
      </c>
      <c r="Q129" s="39">
        <v>1064</v>
      </c>
      <c r="R129" s="45" t="s">
        <v>27</v>
      </c>
      <c r="S129" s="45">
        <v>0.1</v>
      </c>
      <c r="T129" s="45">
        <f t="shared" si="45"/>
        <v>22.400000000000002</v>
      </c>
      <c r="U129" s="53"/>
      <c r="V129" s="47"/>
      <c r="W129" s="48"/>
      <c r="X129" s="48"/>
      <c r="Y129" s="48"/>
      <c r="Z129" s="48"/>
    </row>
    <row r="130" spans="1:26" s="1" customFormat="1" ht="33" hidden="1" customHeight="1">
      <c r="A130" s="22" t="s">
        <v>425</v>
      </c>
      <c r="B130" s="23">
        <v>43349</v>
      </c>
      <c r="C130" s="24">
        <v>220000</v>
      </c>
      <c r="D130" s="22">
        <v>4825</v>
      </c>
      <c r="E130" s="25" t="s">
        <v>376</v>
      </c>
      <c r="F130" s="26" t="s">
        <v>442</v>
      </c>
      <c r="G130" s="23">
        <v>43388</v>
      </c>
      <c r="H130" s="23">
        <v>43412</v>
      </c>
      <c r="I130" s="24" t="s">
        <v>26</v>
      </c>
      <c r="J130" s="34">
        <v>848</v>
      </c>
      <c r="K130" s="35">
        <v>3.25</v>
      </c>
      <c r="L130" s="36">
        <f t="shared" si="37"/>
        <v>2756</v>
      </c>
      <c r="M130" s="37">
        <v>2.75</v>
      </c>
      <c r="N130" s="35">
        <f t="shared" si="50"/>
        <v>2332</v>
      </c>
      <c r="O130" s="38">
        <f t="shared" si="51"/>
        <v>0.5</v>
      </c>
      <c r="P130" s="39">
        <f t="shared" si="52"/>
        <v>424</v>
      </c>
      <c r="Q130" s="39">
        <v>2756</v>
      </c>
      <c r="R130" s="45" t="s">
        <v>27</v>
      </c>
      <c r="S130" s="45">
        <v>0.1</v>
      </c>
      <c r="T130" s="45">
        <f t="shared" si="45"/>
        <v>84.800000000000011</v>
      </c>
      <c r="U130" s="55"/>
      <c r="V130" s="47"/>
      <c r="W130" s="48"/>
      <c r="X130" s="48"/>
      <c r="Y130" s="48"/>
      <c r="Z130" s="48"/>
    </row>
    <row r="131" spans="1:26" s="1" customFormat="1" ht="33" hidden="1" customHeight="1">
      <c r="A131" s="22" t="s">
        <v>425</v>
      </c>
      <c r="B131" s="23">
        <v>43349</v>
      </c>
      <c r="C131" s="24">
        <v>220010</v>
      </c>
      <c r="D131" s="22">
        <v>4825</v>
      </c>
      <c r="E131" s="25" t="s">
        <v>376</v>
      </c>
      <c r="F131" s="26" t="s">
        <v>442</v>
      </c>
      <c r="G131" s="23">
        <v>43388</v>
      </c>
      <c r="H131" s="23">
        <v>43412</v>
      </c>
      <c r="I131" s="24" t="s">
        <v>26</v>
      </c>
      <c r="J131" s="34">
        <v>578</v>
      </c>
      <c r="K131" s="35">
        <v>3.25</v>
      </c>
      <c r="L131" s="36">
        <f t="shared" si="37"/>
        <v>1878.5</v>
      </c>
      <c r="M131" s="37">
        <v>2.75</v>
      </c>
      <c r="N131" s="35">
        <f t="shared" si="50"/>
        <v>1589.5</v>
      </c>
      <c r="O131" s="38">
        <f t="shared" si="51"/>
        <v>0.5</v>
      </c>
      <c r="P131" s="39">
        <f t="shared" si="52"/>
        <v>289</v>
      </c>
      <c r="Q131" s="39">
        <v>1878.5</v>
      </c>
      <c r="R131" s="45" t="s">
        <v>27</v>
      </c>
      <c r="S131" s="45">
        <v>0.1</v>
      </c>
      <c r="T131" s="45">
        <f t="shared" si="45"/>
        <v>57.800000000000004</v>
      </c>
      <c r="U131" s="55"/>
      <c r="V131" s="47"/>
      <c r="W131" s="48"/>
      <c r="X131" s="48"/>
      <c r="Y131" s="48"/>
      <c r="Z131" s="48"/>
    </row>
    <row r="132" spans="1:26" s="1" customFormat="1" ht="33" hidden="1" customHeight="1">
      <c r="A132" s="22" t="s">
        <v>425</v>
      </c>
      <c r="B132" s="23">
        <v>43349</v>
      </c>
      <c r="C132" s="24">
        <v>220029</v>
      </c>
      <c r="D132" s="22">
        <v>4825</v>
      </c>
      <c r="E132" s="25" t="s">
        <v>376</v>
      </c>
      <c r="F132" s="26" t="s">
        <v>442</v>
      </c>
      <c r="G132" s="23">
        <v>43388</v>
      </c>
      <c r="H132" s="23">
        <v>43412</v>
      </c>
      <c r="I132" s="24" t="s">
        <v>26</v>
      </c>
      <c r="J132" s="34">
        <v>239</v>
      </c>
      <c r="K132" s="35">
        <v>3.25</v>
      </c>
      <c r="L132" s="36">
        <f t="shared" si="37"/>
        <v>776.75</v>
      </c>
      <c r="M132" s="37">
        <v>2.75</v>
      </c>
      <c r="N132" s="35">
        <f t="shared" si="50"/>
        <v>657.25</v>
      </c>
      <c r="O132" s="38">
        <f t="shared" si="51"/>
        <v>0.5</v>
      </c>
      <c r="P132" s="39">
        <f t="shared" si="52"/>
        <v>119.5</v>
      </c>
      <c r="Q132" s="39">
        <v>776.75</v>
      </c>
      <c r="R132" s="45" t="s">
        <v>27</v>
      </c>
      <c r="S132" s="45">
        <v>0.1</v>
      </c>
      <c r="T132" s="45">
        <f t="shared" si="45"/>
        <v>23.900000000000002</v>
      </c>
      <c r="U132" s="53"/>
      <c r="V132" s="47"/>
      <c r="W132" s="48"/>
      <c r="X132" s="48"/>
      <c r="Y132" s="48"/>
      <c r="Z132" s="48"/>
    </row>
    <row r="133" spans="1:26" s="1" customFormat="1" ht="33" hidden="1" customHeight="1">
      <c r="A133" s="22" t="s">
        <v>425</v>
      </c>
      <c r="B133" s="23">
        <v>43349</v>
      </c>
      <c r="C133" s="24">
        <v>220038</v>
      </c>
      <c r="D133" s="22">
        <v>4826</v>
      </c>
      <c r="E133" s="25" t="s">
        <v>376</v>
      </c>
      <c r="F133" s="26" t="s">
        <v>443</v>
      </c>
      <c r="G133" s="23">
        <v>43388</v>
      </c>
      <c r="H133" s="23">
        <v>43412</v>
      </c>
      <c r="I133" s="24" t="s">
        <v>26</v>
      </c>
      <c r="J133" s="34">
        <v>640</v>
      </c>
      <c r="K133" s="35">
        <v>3.45</v>
      </c>
      <c r="L133" s="36">
        <f t="shared" si="37"/>
        <v>2208</v>
      </c>
      <c r="M133" s="37">
        <v>3.06</v>
      </c>
      <c r="N133" s="35">
        <f t="shared" si="50"/>
        <v>1958.4</v>
      </c>
      <c r="O133" s="38">
        <f t="shared" si="51"/>
        <v>0.39000000000000012</v>
      </c>
      <c r="P133" s="39">
        <f t="shared" si="52"/>
        <v>249.60000000000008</v>
      </c>
      <c r="Q133" s="39">
        <v>2208</v>
      </c>
      <c r="R133" s="45" t="s">
        <v>27</v>
      </c>
      <c r="S133" s="45">
        <v>0.1</v>
      </c>
      <c r="T133" s="45">
        <f t="shared" ref="T133:T196" si="57">+S133*J133</f>
        <v>64</v>
      </c>
      <c r="U133" s="46"/>
      <c r="V133" s="47"/>
      <c r="W133" s="48"/>
      <c r="X133" s="48"/>
      <c r="Y133" s="48"/>
      <c r="Z133" s="48"/>
    </row>
    <row r="134" spans="1:26" s="1" customFormat="1" ht="33" hidden="1" customHeight="1">
      <c r="A134" s="22" t="s">
        <v>425</v>
      </c>
      <c r="B134" s="23">
        <v>43349</v>
      </c>
      <c r="C134" s="24">
        <v>220056</v>
      </c>
      <c r="D134" s="22">
        <v>4826</v>
      </c>
      <c r="E134" s="25" t="s">
        <v>376</v>
      </c>
      <c r="F134" s="26" t="s">
        <v>443</v>
      </c>
      <c r="G134" s="23">
        <v>43388</v>
      </c>
      <c r="H134" s="23">
        <v>43412</v>
      </c>
      <c r="I134" s="24" t="s">
        <v>26</v>
      </c>
      <c r="J134" s="34">
        <v>200</v>
      </c>
      <c r="K134" s="35">
        <v>3.45</v>
      </c>
      <c r="L134" s="36">
        <f t="shared" si="37"/>
        <v>690</v>
      </c>
      <c r="M134" s="37">
        <v>3.06</v>
      </c>
      <c r="N134" s="35">
        <f t="shared" si="50"/>
        <v>612</v>
      </c>
      <c r="O134" s="38">
        <f t="shared" si="51"/>
        <v>0.39000000000000012</v>
      </c>
      <c r="P134" s="39">
        <f t="shared" si="52"/>
        <v>78.000000000000028</v>
      </c>
      <c r="Q134" s="39">
        <v>690</v>
      </c>
      <c r="R134" s="45" t="s">
        <v>27</v>
      </c>
      <c r="S134" s="45">
        <v>0.1</v>
      </c>
      <c r="T134" s="45">
        <f t="shared" si="57"/>
        <v>20</v>
      </c>
      <c r="U134" s="53"/>
      <c r="V134" s="47"/>
      <c r="W134" s="48"/>
      <c r="X134" s="48"/>
      <c r="Y134" s="48"/>
      <c r="Z134" s="48"/>
    </row>
    <row r="135" spans="1:26" s="1" customFormat="1" ht="33" hidden="1" customHeight="1">
      <c r="A135" s="22" t="s">
        <v>427</v>
      </c>
      <c r="B135" s="23">
        <v>43349</v>
      </c>
      <c r="C135" s="24">
        <v>220065</v>
      </c>
      <c r="D135" s="22">
        <v>4829</v>
      </c>
      <c r="E135" s="25" t="s">
        <v>376</v>
      </c>
      <c r="F135" s="26" t="s">
        <v>444</v>
      </c>
      <c r="G135" s="23">
        <v>43388</v>
      </c>
      <c r="H135" s="23">
        <v>43412</v>
      </c>
      <c r="I135" s="24" t="s">
        <v>26</v>
      </c>
      <c r="J135" s="34">
        <v>640</v>
      </c>
      <c r="K135" s="35">
        <v>3.93</v>
      </c>
      <c r="L135" s="36">
        <f t="shared" si="37"/>
        <v>2515.2000000000003</v>
      </c>
      <c r="M135" s="37">
        <v>3.5</v>
      </c>
      <c r="N135" s="35">
        <f t="shared" si="50"/>
        <v>2240</v>
      </c>
      <c r="O135" s="38">
        <f t="shared" si="51"/>
        <v>0.43000000000000016</v>
      </c>
      <c r="P135" s="39">
        <f t="shared" si="52"/>
        <v>275.2000000000001</v>
      </c>
      <c r="Q135" s="39">
        <v>2515.1999999999998</v>
      </c>
      <c r="R135" s="45" t="s">
        <v>27</v>
      </c>
      <c r="S135" s="45">
        <v>0.08</v>
      </c>
      <c r="T135" s="45">
        <f t="shared" si="57"/>
        <v>51.2</v>
      </c>
      <c r="U135" s="53"/>
      <c r="V135" s="47"/>
      <c r="W135" s="48"/>
      <c r="X135" s="48"/>
      <c r="Y135" s="48"/>
      <c r="Z135" s="48"/>
    </row>
    <row r="136" spans="1:26" s="1" customFormat="1" ht="33" hidden="1" customHeight="1">
      <c r="A136" s="22" t="s">
        <v>427</v>
      </c>
      <c r="B136" s="23">
        <v>43349</v>
      </c>
      <c r="C136" s="24">
        <v>220074</v>
      </c>
      <c r="D136" s="22">
        <v>4829</v>
      </c>
      <c r="E136" s="25" t="s">
        <v>376</v>
      </c>
      <c r="F136" s="26" t="s">
        <v>444</v>
      </c>
      <c r="G136" s="23">
        <v>43388</v>
      </c>
      <c r="H136" s="23">
        <v>43412</v>
      </c>
      <c r="I136" s="24" t="s">
        <v>26</v>
      </c>
      <c r="J136" s="34">
        <v>954</v>
      </c>
      <c r="K136" s="35">
        <v>3.93</v>
      </c>
      <c r="L136" s="36">
        <f t="shared" si="37"/>
        <v>3749.2200000000003</v>
      </c>
      <c r="M136" s="37">
        <v>3.5</v>
      </c>
      <c r="N136" s="35">
        <f t="shared" si="50"/>
        <v>3339</v>
      </c>
      <c r="O136" s="38">
        <f t="shared" si="51"/>
        <v>0.43000000000000016</v>
      </c>
      <c r="P136" s="39">
        <f t="shared" si="52"/>
        <v>410.22000000000014</v>
      </c>
      <c r="Q136" s="39">
        <v>3749.22</v>
      </c>
      <c r="R136" s="45" t="s">
        <v>27</v>
      </c>
      <c r="S136" s="45">
        <v>0.08</v>
      </c>
      <c r="T136" s="45">
        <f t="shared" si="57"/>
        <v>76.320000000000007</v>
      </c>
      <c r="U136" s="53"/>
      <c r="V136" s="47"/>
      <c r="W136" s="48"/>
      <c r="X136" s="48"/>
      <c r="Y136" s="48"/>
      <c r="Z136" s="48"/>
    </row>
    <row r="137" spans="1:26" s="1" customFormat="1" ht="33" hidden="1" customHeight="1">
      <c r="A137" s="22" t="s">
        <v>427</v>
      </c>
      <c r="B137" s="23">
        <v>43349</v>
      </c>
      <c r="C137" s="24">
        <v>220083</v>
      </c>
      <c r="D137" s="22">
        <v>4829</v>
      </c>
      <c r="E137" s="25" t="s">
        <v>376</v>
      </c>
      <c r="F137" s="26" t="s">
        <v>444</v>
      </c>
      <c r="G137" s="23">
        <v>43388</v>
      </c>
      <c r="H137" s="23">
        <v>43412</v>
      </c>
      <c r="I137" s="24" t="s">
        <v>26</v>
      </c>
      <c r="J137" s="34">
        <v>341</v>
      </c>
      <c r="K137" s="35">
        <v>3.93</v>
      </c>
      <c r="L137" s="36">
        <f t="shared" si="37"/>
        <v>1340.13</v>
      </c>
      <c r="M137" s="37">
        <v>3.5</v>
      </c>
      <c r="N137" s="35">
        <f t="shared" si="50"/>
        <v>1193.5</v>
      </c>
      <c r="O137" s="38">
        <f t="shared" si="51"/>
        <v>0.43000000000000016</v>
      </c>
      <c r="P137" s="39">
        <f t="shared" si="52"/>
        <v>146.63000000000005</v>
      </c>
      <c r="Q137" s="39">
        <v>1340.13</v>
      </c>
      <c r="R137" s="45" t="s">
        <v>27</v>
      </c>
      <c r="S137" s="45">
        <v>0.08</v>
      </c>
      <c r="T137" s="45">
        <f t="shared" si="57"/>
        <v>27.28</v>
      </c>
      <c r="U137" s="53"/>
      <c r="V137" s="47"/>
      <c r="W137" s="48"/>
      <c r="X137" s="48"/>
      <c r="Y137" s="48"/>
      <c r="Z137" s="48"/>
    </row>
    <row r="138" spans="1:26" s="1" customFormat="1" ht="33" hidden="1" customHeight="1">
      <c r="A138" s="22" t="s">
        <v>432</v>
      </c>
      <c r="B138" s="23">
        <v>43349</v>
      </c>
      <c r="C138" s="24">
        <v>220092</v>
      </c>
      <c r="D138" s="22">
        <v>4830</v>
      </c>
      <c r="E138" s="25" t="s">
        <v>376</v>
      </c>
      <c r="F138" s="26" t="s">
        <v>445</v>
      </c>
      <c r="G138" s="23">
        <v>43388</v>
      </c>
      <c r="H138" s="23">
        <v>43412</v>
      </c>
      <c r="I138" s="24" t="s">
        <v>26</v>
      </c>
      <c r="J138" s="34">
        <v>800</v>
      </c>
      <c r="K138" s="35">
        <v>4.1100000000000003</v>
      </c>
      <c r="L138" s="36">
        <f t="shared" si="37"/>
        <v>3288.0000000000005</v>
      </c>
      <c r="M138" s="37">
        <v>3.5</v>
      </c>
      <c r="N138" s="35">
        <f t="shared" si="50"/>
        <v>2800</v>
      </c>
      <c r="O138" s="38">
        <f t="shared" si="51"/>
        <v>0.61000000000000032</v>
      </c>
      <c r="P138" s="39">
        <f t="shared" si="52"/>
        <v>488.00000000000023</v>
      </c>
      <c r="Q138" s="39">
        <v>3288</v>
      </c>
      <c r="R138" s="45" t="s">
        <v>27</v>
      </c>
      <c r="S138" s="45">
        <v>0.06</v>
      </c>
      <c r="T138" s="45">
        <f t="shared" si="57"/>
        <v>48</v>
      </c>
      <c r="U138" s="53"/>
      <c r="V138" s="47"/>
      <c r="W138" s="48"/>
      <c r="X138" s="48"/>
      <c r="Y138" s="48"/>
      <c r="Z138" s="48"/>
    </row>
    <row r="139" spans="1:26" s="1" customFormat="1" ht="33" hidden="1" customHeight="1">
      <c r="A139" s="22" t="s">
        <v>432</v>
      </c>
      <c r="B139" s="23">
        <v>43349</v>
      </c>
      <c r="C139" s="24">
        <v>220101</v>
      </c>
      <c r="D139" s="22">
        <v>4830</v>
      </c>
      <c r="E139" s="25" t="s">
        <v>376</v>
      </c>
      <c r="F139" s="26" t="s">
        <v>445</v>
      </c>
      <c r="G139" s="23">
        <v>43388</v>
      </c>
      <c r="H139" s="23">
        <v>43412</v>
      </c>
      <c r="I139" s="24" t="s">
        <v>26</v>
      </c>
      <c r="J139" s="34">
        <v>292</v>
      </c>
      <c r="K139" s="35">
        <v>4.1100000000000003</v>
      </c>
      <c r="L139" s="36">
        <f t="shared" ref="L139" si="58">+K139*J139</f>
        <v>1200.1200000000001</v>
      </c>
      <c r="M139" s="37">
        <v>3.5</v>
      </c>
      <c r="N139" s="35">
        <f t="shared" ref="N139" si="59">+M139*J139</f>
        <v>1022</v>
      </c>
      <c r="O139" s="38">
        <f t="shared" ref="O139" si="60">+K139-M139</f>
        <v>0.61000000000000032</v>
      </c>
      <c r="P139" s="39">
        <f t="shared" ref="P139" si="61">+O139*J139</f>
        <v>178.12000000000009</v>
      </c>
      <c r="Q139" s="39">
        <v>1200.1199999999999</v>
      </c>
      <c r="R139" s="45" t="s">
        <v>27</v>
      </c>
      <c r="S139" s="45">
        <v>0.06</v>
      </c>
      <c r="T139" s="45">
        <f t="shared" si="57"/>
        <v>17.52</v>
      </c>
      <c r="U139" s="53"/>
      <c r="V139" s="47"/>
      <c r="W139" s="48"/>
      <c r="X139" s="48"/>
      <c r="Y139" s="48"/>
      <c r="Z139" s="48"/>
    </row>
    <row r="140" spans="1:26" s="1" customFormat="1" ht="33" hidden="1" customHeight="1">
      <c r="A140" s="22" t="s">
        <v>446</v>
      </c>
      <c r="B140" s="23">
        <v>43349</v>
      </c>
      <c r="C140" s="24">
        <v>220101</v>
      </c>
      <c r="D140" s="22">
        <v>4830</v>
      </c>
      <c r="E140" s="25" t="s">
        <v>376</v>
      </c>
      <c r="F140" s="26" t="s">
        <v>445</v>
      </c>
      <c r="G140" s="23">
        <v>43405</v>
      </c>
      <c r="H140" s="23">
        <v>43409</v>
      </c>
      <c r="I140" s="24" t="s">
        <v>26</v>
      </c>
      <c r="J140" s="34">
        <v>231</v>
      </c>
      <c r="K140" s="35">
        <v>4.1100000000000003</v>
      </c>
      <c r="L140" s="36">
        <f t="shared" si="37"/>
        <v>949.41000000000008</v>
      </c>
      <c r="M140" s="37">
        <v>3.5</v>
      </c>
      <c r="N140" s="35">
        <f t="shared" si="50"/>
        <v>808.5</v>
      </c>
      <c r="O140" s="38">
        <f t="shared" si="51"/>
        <v>0.61000000000000032</v>
      </c>
      <c r="P140" s="39">
        <f t="shared" si="52"/>
        <v>140.91000000000008</v>
      </c>
      <c r="Q140" s="39">
        <v>949.41</v>
      </c>
      <c r="R140" s="45" t="s">
        <v>27</v>
      </c>
      <c r="S140" s="45">
        <v>0.06</v>
      </c>
      <c r="T140" s="45">
        <f t="shared" si="57"/>
        <v>13.86</v>
      </c>
      <c r="U140" s="53" t="s">
        <v>430</v>
      </c>
      <c r="V140" s="47"/>
      <c r="W140" s="48"/>
      <c r="X140" s="48"/>
      <c r="Y140" s="48"/>
      <c r="Z140" s="48"/>
    </row>
    <row r="141" spans="1:26" s="1" customFormat="1" ht="33" hidden="1" customHeight="1">
      <c r="A141" s="22" t="s">
        <v>432</v>
      </c>
      <c r="B141" s="23">
        <v>43349</v>
      </c>
      <c r="C141" s="24">
        <v>220110</v>
      </c>
      <c r="D141" s="22">
        <v>4830</v>
      </c>
      <c r="E141" s="25" t="s">
        <v>376</v>
      </c>
      <c r="F141" s="26" t="s">
        <v>445</v>
      </c>
      <c r="G141" s="23">
        <v>43388</v>
      </c>
      <c r="H141" s="23">
        <v>43412</v>
      </c>
      <c r="I141" s="24" t="s">
        <v>26</v>
      </c>
      <c r="J141" s="34">
        <v>198</v>
      </c>
      <c r="K141" s="35">
        <v>4.1100000000000003</v>
      </c>
      <c r="L141" s="36">
        <f t="shared" si="37"/>
        <v>813.78000000000009</v>
      </c>
      <c r="M141" s="37">
        <v>3.5</v>
      </c>
      <c r="N141" s="35">
        <f t="shared" ref="N141:N173" si="62">+M141*J141</f>
        <v>693</v>
      </c>
      <c r="O141" s="38">
        <f t="shared" ref="O141:O173" si="63">+K141-M141</f>
        <v>0.61000000000000032</v>
      </c>
      <c r="P141" s="39">
        <f t="shared" ref="P141:P173" si="64">+O141*J141</f>
        <v>120.78000000000006</v>
      </c>
      <c r="Q141" s="39">
        <v>813.78</v>
      </c>
      <c r="R141" s="45" t="s">
        <v>27</v>
      </c>
      <c r="S141" s="45">
        <v>0.06</v>
      </c>
      <c r="T141" s="45">
        <f t="shared" si="57"/>
        <v>11.879999999999999</v>
      </c>
      <c r="U141" s="53"/>
      <c r="V141" s="47"/>
      <c r="W141" s="48"/>
      <c r="X141" s="48"/>
      <c r="Y141" s="48"/>
      <c r="Z141" s="48"/>
    </row>
    <row r="142" spans="1:26" s="1" customFormat="1" ht="33" hidden="1" customHeight="1">
      <c r="A142" s="22" t="s">
        <v>446</v>
      </c>
      <c r="B142" s="23">
        <v>43349</v>
      </c>
      <c r="C142" s="24">
        <v>220110</v>
      </c>
      <c r="D142" s="22">
        <v>4830</v>
      </c>
      <c r="E142" s="25" t="s">
        <v>376</v>
      </c>
      <c r="F142" s="26" t="s">
        <v>445</v>
      </c>
      <c r="G142" s="23">
        <v>43405</v>
      </c>
      <c r="H142" s="23">
        <v>43409</v>
      </c>
      <c r="I142" s="24" t="s">
        <v>26</v>
      </c>
      <c r="J142" s="34">
        <v>102</v>
      </c>
      <c r="K142" s="35">
        <v>4.1100000000000003</v>
      </c>
      <c r="L142" s="36">
        <f t="shared" ref="L142" si="65">+K142*J142</f>
        <v>419.22</v>
      </c>
      <c r="M142" s="37">
        <v>3.5</v>
      </c>
      <c r="N142" s="35">
        <f t="shared" ref="N142" si="66">+M142*J142</f>
        <v>357</v>
      </c>
      <c r="O142" s="38">
        <f t="shared" ref="O142" si="67">+K142-M142</f>
        <v>0.61000000000000032</v>
      </c>
      <c r="P142" s="39">
        <f t="shared" ref="P142" si="68">+O142*J142</f>
        <v>62.220000000000034</v>
      </c>
      <c r="Q142" s="39">
        <v>419.22</v>
      </c>
      <c r="R142" s="45" t="s">
        <v>27</v>
      </c>
      <c r="S142" s="45">
        <v>0.06</v>
      </c>
      <c r="T142" s="45">
        <f t="shared" si="57"/>
        <v>6.12</v>
      </c>
      <c r="U142" s="53" t="s">
        <v>430</v>
      </c>
      <c r="V142" s="47"/>
      <c r="W142" s="48"/>
      <c r="X142" s="48"/>
      <c r="Y142" s="48"/>
      <c r="Z142" s="48"/>
    </row>
    <row r="143" spans="1:26" s="1" customFormat="1" ht="33" hidden="1" customHeight="1">
      <c r="A143" s="22" t="s">
        <v>432</v>
      </c>
      <c r="B143" s="23">
        <v>43349</v>
      </c>
      <c r="C143" s="24">
        <v>220148</v>
      </c>
      <c r="D143" s="22">
        <v>4834</v>
      </c>
      <c r="E143" s="25" t="s">
        <v>376</v>
      </c>
      <c r="F143" s="26" t="s">
        <v>447</v>
      </c>
      <c r="G143" s="23">
        <v>43388</v>
      </c>
      <c r="H143" s="23">
        <v>43412</v>
      </c>
      <c r="I143" s="24" t="s">
        <v>26</v>
      </c>
      <c r="J143" s="34">
        <v>275</v>
      </c>
      <c r="K143" s="35">
        <v>5.05</v>
      </c>
      <c r="L143" s="36">
        <f t="shared" si="37"/>
        <v>1388.75</v>
      </c>
      <c r="M143" s="37">
        <v>4.25</v>
      </c>
      <c r="N143" s="35">
        <f t="shared" si="62"/>
        <v>1168.75</v>
      </c>
      <c r="O143" s="38">
        <f t="shared" si="63"/>
        <v>0.79999999999999982</v>
      </c>
      <c r="P143" s="39">
        <f t="shared" si="64"/>
        <v>219.99999999999994</v>
      </c>
      <c r="Q143" s="39">
        <v>1388.75</v>
      </c>
      <c r="R143" s="45" t="s">
        <v>27</v>
      </c>
      <c r="S143" s="45">
        <v>0.1</v>
      </c>
      <c r="T143" s="45">
        <f t="shared" si="57"/>
        <v>27.5</v>
      </c>
      <c r="U143" s="53"/>
      <c r="V143" s="47"/>
      <c r="W143" s="48"/>
      <c r="X143" s="48"/>
      <c r="Y143" s="48"/>
      <c r="Z143" s="48"/>
    </row>
    <row r="144" spans="1:26" s="1" customFormat="1" ht="33" hidden="1" customHeight="1">
      <c r="A144" s="22" t="s">
        <v>436</v>
      </c>
      <c r="B144" s="23">
        <v>43349</v>
      </c>
      <c r="C144" s="24">
        <v>220157</v>
      </c>
      <c r="D144" s="22">
        <v>4837</v>
      </c>
      <c r="E144" s="25" t="s">
        <v>376</v>
      </c>
      <c r="F144" s="26" t="s">
        <v>448</v>
      </c>
      <c r="G144" s="23">
        <v>43388</v>
      </c>
      <c r="H144" s="23">
        <v>43412</v>
      </c>
      <c r="I144" s="24" t="s">
        <v>26</v>
      </c>
      <c r="J144" s="34">
        <v>1040</v>
      </c>
      <c r="K144" s="35">
        <v>3.93</v>
      </c>
      <c r="L144" s="36">
        <f t="shared" si="37"/>
        <v>4087.2000000000003</v>
      </c>
      <c r="M144" s="37">
        <v>3.2</v>
      </c>
      <c r="N144" s="35">
        <f t="shared" si="62"/>
        <v>3328</v>
      </c>
      <c r="O144" s="38">
        <f t="shared" si="63"/>
        <v>0.73</v>
      </c>
      <c r="P144" s="39">
        <f t="shared" si="64"/>
        <v>759.19999999999993</v>
      </c>
      <c r="Q144" s="39">
        <v>4087.2</v>
      </c>
      <c r="R144" s="45" t="s">
        <v>27</v>
      </c>
      <c r="S144" s="45">
        <v>0.08</v>
      </c>
      <c r="T144" s="45">
        <f t="shared" si="57"/>
        <v>83.2</v>
      </c>
      <c r="U144" s="53"/>
      <c r="V144" s="47"/>
      <c r="W144" s="48"/>
      <c r="X144" s="48"/>
      <c r="Y144" s="48"/>
      <c r="Z144" s="48"/>
    </row>
    <row r="145" spans="1:26" s="1" customFormat="1" ht="33" hidden="1" customHeight="1">
      <c r="A145" s="22" t="s">
        <v>436</v>
      </c>
      <c r="B145" s="23">
        <v>43349</v>
      </c>
      <c r="C145" s="24">
        <v>220166</v>
      </c>
      <c r="D145" s="22">
        <v>4837</v>
      </c>
      <c r="E145" s="25" t="s">
        <v>376</v>
      </c>
      <c r="F145" s="26" t="s">
        <v>448</v>
      </c>
      <c r="G145" s="23">
        <v>43388</v>
      </c>
      <c r="H145" s="23">
        <v>43412</v>
      </c>
      <c r="I145" s="24" t="s">
        <v>26</v>
      </c>
      <c r="J145" s="34">
        <v>350</v>
      </c>
      <c r="K145" s="35">
        <v>3.93</v>
      </c>
      <c r="L145" s="36">
        <f t="shared" si="37"/>
        <v>1375.5</v>
      </c>
      <c r="M145" s="37">
        <v>3.2</v>
      </c>
      <c r="N145" s="35">
        <f t="shared" si="62"/>
        <v>1120</v>
      </c>
      <c r="O145" s="38">
        <f t="shared" si="63"/>
        <v>0.73</v>
      </c>
      <c r="P145" s="39">
        <f t="shared" si="64"/>
        <v>255.5</v>
      </c>
      <c r="Q145" s="39">
        <v>1375.5</v>
      </c>
      <c r="R145" s="45" t="s">
        <v>27</v>
      </c>
      <c r="S145" s="45">
        <v>0.08</v>
      </c>
      <c r="T145" s="45">
        <f t="shared" si="57"/>
        <v>28</v>
      </c>
      <c r="U145" s="53"/>
      <c r="V145" s="47"/>
      <c r="W145" s="48"/>
      <c r="X145" s="48"/>
      <c r="Y145" s="48"/>
      <c r="Z145" s="48"/>
    </row>
    <row r="146" spans="1:26" s="1" customFormat="1" ht="33" hidden="1" customHeight="1">
      <c r="A146" s="22" t="s">
        <v>436</v>
      </c>
      <c r="B146" s="23">
        <v>43349</v>
      </c>
      <c r="C146" s="24">
        <v>220175</v>
      </c>
      <c r="D146" s="22">
        <v>4837</v>
      </c>
      <c r="E146" s="25" t="s">
        <v>376</v>
      </c>
      <c r="F146" s="26" t="s">
        <v>448</v>
      </c>
      <c r="G146" s="23">
        <v>43388</v>
      </c>
      <c r="H146" s="23">
        <v>43412</v>
      </c>
      <c r="I146" s="24" t="s">
        <v>26</v>
      </c>
      <c r="J146" s="34">
        <v>365</v>
      </c>
      <c r="K146" s="35">
        <v>3.93</v>
      </c>
      <c r="L146" s="36">
        <f t="shared" si="37"/>
        <v>1434.45</v>
      </c>
      <c r="M146" s="37">
        <v>3.2</v>
      </c>
      <c r="N146" s="35">
        <f t="shared" si="62"/>
        <v>1168</v>
      </c>
      <c r="O146" s="38">
        <f t="shared" si="63"/>
        <v>0.73</v>
      </c>
      <c r="P146" s="39">
        <f t="shared" si="64"/>
        <v>266.45</v>
      </c>
      <c r="Q146" s="39">
        <v>1434.45</v>
      </c>
      <c r="R146" s="45" t="s">
        <v>27</v>
      </c>
      <c r="S146" s="45">
        <v>0.08</v>
      </c>
      <c r="T146" s="45">
        <f t="shared" si="57"/>
        <v>29.2</v>
      </c>
      <c r="U146" s="53"/>
      <c r="V146" s="47"/>
      <c r="W146" s="48"/>
      <c r="X146" s="48"/>
      <c r="Y146" s="48"/>
      <c r="Z146" s="48"/>
    </row>
    <row r="147" spans="1:26" s="1" customFormat="1" ht="33" hidden="1" customHeight="1">
      <c r="A147" s="22" t="s">
        <v>436</v>
      </c>
      <c r="B147" s="23">
        <v>43349</v>
      </c>
      <c r="C147" s="24">
        <v>220184</v>
      </c>
      <c r="D147" s="22">
        <v>4838</v>
      </c>
      <c r="E147" s="25" t="s">
        <v>376</v>
      </c>
      <c r="F147" s="26" t="s">
        <v>449</v>
      </c>
      <c r="G147" s="23">
        <v>43388</v>
      </c>
      <c r="H147" s="23">
        <v>43412</v>
      </c>
      <c r="I147" s="24" t="s">
        <v>26</v>
      </c>
      <c r="J147" s="34">
        <v>576</v>
      </c>
      <c r="K147" s="35">
        <v>4.08</v>
      </c>
      <c r="L147" s="36">
        <f t="shared" si="37"/>
        <v>2350.08</v>
      </c>
      <c r="M147" s="37">
        <v>3.55</v>
      </c>
      <c r="N147" s="35">
        <f t="shared" si="62"/>
        <v>2044.8</v>
      </c>
      <c r="O147" s="38">
        <f t="shared" si="63"/>
        <v>0.53000000000000025</v>
      </c>
      <c r="P147" s="39">
        <f t="shared" si="64"/>
        <v>305.28000000000014</v>
      </c>
      <c r="Q147" s="39">
        <v>2350.08</v>
      </c>
      <c r="R147" s="45" t="s">
        <v>27</v>
      </c>
      <c r="S147" s="45">
        <v>0.08</v>
      </c>
      <c r="T147" s="45">
        <f t="shared" si="57"/>
        <v>46.08</v>
      </c>
      <c r="U147" s="53"/>
      <c r="V147" s="47"/>
      <c r="W147" s="48"/>
      <c r="X147" s="48"/>
      <c r="Y147" s="48"/>
      <c r="Z147" s="48"/>
    </row>
    <row r="148" spans="1:26" s="1" customFormat="1" ht="33" hidden="1" customHeight="1">
      <c r="A148" s="22" t="s">
        <v>436</v>
      </c>
      <c r="B148" s="23">
        <v>43349</v>
      </c>
      <c r="C148" s="24">
        <v>220193</v>
      </c>
      <c r="D148" s="22">
        <v>4838</v>
      </c>
      <c r="E148" s="25" t="s">
        <v>376</v>
      </c>
      <c r="F148" s="26" t="s">
        <v>449</v>
      </c>
      <c r="G148" s="23">
        <v>43388</v>
      </c>
      <c r="H148" s="23">
        <v>43412</v>
      </c>
      <c r="I148" s="24" t="s">
        <v>26</v>
      </c>
      <c r="J148" s="34">
        <v>246</v>
      </c>
      <c r="K148" s="35">
        <v>4.08</v>
      </c>
      <c r="L148" s="36">
        <f t="shared" si="37"/>
        <v>1003.6800000000001</v>
      </c>
      <c r="M148" s="37">
        <v>3.55</v>
      </c>
      <c r="N148" s="35">
        <f t="shared" si="62"/>
        <v>873.3</v>
      </c>
      <c r="O148" s="38">
        <f t="shared" si="63"/>
        <v>0.53000000000000025</v>
      </c>
      <c r="P148" s="39">
        <f t="shared" si="64"/>
        <v>130.38000000000005</v>
      </c>
      <c r="Q148" s="39">
        <v>1003.68</v>
      </c>
      <c r="R148" s="45" t="s">
        <v>27</v>
      </c>
      <c r="S148" s="45">
        <v>0.08</v>
      </c>
      <c r="T148" s="45">
        <f t="shared" si="57"/>
        <v>19.68</v>
      </c>
      <c r="U148" s="53"/>
      <c r="V148" s="47"/>
      <c r="W148" s="48"/>
      <c r="X148" s="48"/>
      <c r="Y148" s="48"/>
      <c r="Z148" s="48"/>
    </row>
    <row r="149" spans="1:26" s="1" customFormat="1" ht="33" hidden="1" customHeight="1">
      <c r="A149" s="22" t="s">
        <v>436</v>
      </c>
      <c r="B149" s="23">
        <v>43349</v>
      </c>
      <c r="C149" s="24">
        <v>220202</v>
      </c>
      <c r="D149" s="22">
        <v>4838</v>
      </c>
      <c r="E149" s="25" t="s">
        <v>376</v>
      </c>
      <c r="F149" s="26" t="s">
        <v>449</v>
      </c>
      <c r="G149" s="23">
        <v>43388</v>
      </c>
      <c r="H149" s="23">
        <v>43412</v>
      </c>
      <c r="I149" s="24" t="s">
        <v>26</v>
      </c>
      <c r="J149" s="34">
        <v>365</v>
      </c>
      <c r="K149" s="35">
        <v>4.08</v>
      </c>
      <c r="L149" s="36">
        <f t="shared" si="37"/>
        <v>1489.2</v>
      </c>
      <c r="M149" s="37">
        <v>3.55</v>
      </c>
      <c r="N149" s="35">
        <f t="shared" si="62"/>
        <v>1295.75</v>
      </c>
      <c r="O149" s="38">
        <f t="shared" si="63"/>
        <v>0.53000000000000025</v>
      </c>
      <c r="P149" s="39">
        <f t="shared" si="64"/>
        <v>193.4500000000001</v>
      </c>
      <c r="Q149" s="39">
        <v>1489.2</v>
      </c>
      <c r="R149" s="45" t="s">
        <v>27</v>
      </c>
      <c r="S149" s="45">
        <v>0.08</v>
      </c>
      <c r="T149" s="45">
        <f t="shared" si="57"/>
        <v>29.2</v>
      </c>
      <c r="U149" s="53"/>
      <c r="V149" s="47"/>
      <c r="W149" s="48"/>
      <c r="X149" s="48"/>
      <c r="Y149" s="48"/>
      <c r="Z149" s="48"/>
    </row>
    <row r="150" spans="1:26" s="1" customFormat="1" ht="33" hidden="1" customHeight="1">
      <c r="A150" s="22" t="s">
        <v>439</v>
      </c>
      <c r="B150" s="23">
        <v>43349</v>
      </c>
      <c r="C150" s="24">
        <v>220211</v>
      </c>
      <c r="D150" s="22">
        <v>4840</v>
      </c>
      <c r="E150" s="25" t="s">
        <v>376</v>
      </c>
      <c r="F150" s="26" t="s">
        <v>450</v>
      </c>
      <c r="G150" s="23">
        <v>43388</v>
      </c>
      <c r="H150" s="23">
        <v>43412</v>
      </c>
      <c r="I150" s="24" t="s">
        <v>26</v>
      </c>
      <c r="J150" s="34">
        <v>1168</v>
      </c>
      <c r="K150" s="35">
        <v>5.55</v>
      </c>
      <c r="L150" s="36">
        <f t="shared" si="37"/>
        <v>6482.4</v>
      </c>
      <c r="M150" s="37">
        <v>4.2</v>
      </c>
      <c r="N150" s="35">
        <f t="shared" si="62"/>
        <v>4905.6000000000004</v>
      </c>
      <c r="O150" s="38">
        <f t="shared" si="63"/>
        <v>1.3499999999999996</v>
      </c>
      <c r="P150" s="39">
        <f t="shared" si="64"/>
        <v>1576.7999999999995</v>
      </c>
      <c r="Q150" s="39">
        <v>6482.4</v>
      </c>
      <c r="R150" s="45" t="s">
        <v>27</v>
      </c>
      <c r="S150" s="45">
        <v>0.1</v>
      </c>
      <c r="T150" s="45">
        <f t="shared" si="57"/>
        <v>116.80000000000001</v>
      </c>
      <c r="U150" s="56"/>
      <c r="V150" s="47"/>
      <c r="W150" s="48"/>
      <c r="X150" s="48"/>
      <c r="Y150" s="48"/>
      <c r="Z150" s="48"/>
    </row>
    <row r="151" spans="1:26" s="1" customFormat="1" ht="33" hidden="1" customHeight="1">
      <c r="A151" s="22" t="s">
        <v>439</v>
      </c>
      <c r="B151" s="23">
        <v>43349</v>
      </c>
      <c r="C151" s="24">
        <v>220220</v>
      </c>
      <c r="D151" s="22">
        <v>4840</v>
      </c>
      <c r="E151" s="25" t="s">
        <v>376</v>
      </c>
      <c r="F151" s="26" t="s">
        <v>450</v>
      </c>
      <c r="G151" s="23">
        <v>43388</v>
      </c>
      <c r="H151" s="23">
        <v>43412</v>
      </c>
      <c r="I151" s="24" t="s">
        <v>26</v>
      </c>
      <c r="J151" s="34">
        <v>389</v>
      </c>
      <c r="K151" s="35">
        <v>5.55</v>
      </c>
      <c r="L151" s="36">
        <f t="shared" si="37"/>
        <v>2158.9499999999998</v>
      </c>
      <c r="M151" s="37">
        <v>4.2</v>
      </c>
      <c r="N151" s="35">
        <f t="shared" si="62"/>
        <v>1633.8000000000002</v>
      </c>
      <c r="O151" s="38">
        <f t="shared" si="63"/>
        <v>1.3499999999999996</v>
      </c>
      <c r="P151" s="39">
        <f t="shared" si="64"/>
        <v>525.14999999999986</v>
      </c>
      <c r="Q151" s="39">
        <v>2158.9499999999998</v>
      </c>
      <c r="R151" s="45" t="s">
        <v>27</v>
      </c>
      <c r="S151" s="45">
        <v>0.1</v>
      </c>
      <c r="T151" s="45">
        <f t="shared" si="57"/>
        <v>38.900000000000006</v>
      </c>
      <c r="U151" s="56" t="s">
        <v>63</v>
      </c>
      <c r="V151" s="47"/>
      <c r="W151" s="48"/>
      <c r="X151" s="48"/>
      <c r="Y151" s="48"/>
      <c r="Z151" s="48"/>
    </row>
    <row r="152" spans="1:26" s="1" customFormat="1" ht="33" hidden="1" customHeight="1">
      <c r="A152" s="22" t="s">
        <v>439</v>
      </c>
      <c r="B152" s="23">
        <v>43349</v>
      </c>
      <c r="C152" s="24">
        <v>220230</v>
      </c>
      <c r="D152" s="22">
        <v>4840</v>
      </c>
      <c r="E152" s="25" t="s">
        <v>376</v>
      </c>
      <c r="F152" s="26" t="s">
        <v>450</v>
      </c>
      <c r="G152" s="23">
        <v>43388</v>
      </c>
      <c r="H152" s="23">
        <v>43412</v>
      </c>
      <c r="I152" s="24" t="s">
        <v>26</v>
      </c>
      <c r="J152" s="34">
        <v>351</v>
      </c>
      <c r="K152" s="35">
        <v>5.55</v>
      </c>
      <c r="L152" s="36">
        <f t="shared" si="37"/>
        <v>1948.05</v>
      </c>
      <c r="M152" s="37">
        <v>4.2</v>
      </c>
      <c r="N152" s="35">
        <f t="shared" si="62"/>
        <v>1474.2</v>
      </c>
      <c r="O152" s="38">
        <f t="shared" si="63"/>
        <v>1.3499999999999996</v>
      </c>
      <c r="P152" s="39">
        <f t="shared" si="64"/>
        <v>473.84999999999985</v>
      </c>
      <c r="Q152" s="39">
        <v>1948.05</v>
      </c>
      <c r="R152" s="45" t="s">
        <v>27</v>
      </c>
      <c r="S152" s="45">
        <v>0.1</v>
      </c>
      <c r="T152" s="45">
        <f t="shared" si="57"/>
        <v>35.1</v>
      </c>
      <c r="U152" s="53"/>
      <c r="V152" s="47"/>
      <c r="W152" s="48"/>
      <c r="X152" s="48"/>
      <c r="Y152" s="48"/>
      <c r="Z152" s="48"/>
    </row>
    <row r="153" spans="1:26" s="1" customFormat="1" ht="33" hidden="1" customHeight="1">
      <c r="A153" s="22" t="s">
        <v>425</v>
      </c>
      <c r="B153" s="23">
        <v>43349</v>
      </c>
      <c r="C153" s="24">
        <v>224887</v>
      </c>
      <c r="D153" s="22">
        <v>4826</v>
      </c>
      <c r="E153" s="25" t="s">
        <v>376</v>
      </c>
      <c r="F153" s="26" t="s">
        <v>443</v>
      </c>
      <c r="G153" s="23">
        <v>43388</v>
      </c>
      <c r="H153" s="23">
        <v>43412</v>
      </c>
      <c r="I153" s="24" t="s">
        <v>26</v>
      </c>
      <c r="J153" s="34">
        <v>419</v>
      </c>
      <c r="K153" s="35">
        <v>3.45</v>
      </c>
      <c r="L153" s="36">
        <f t="shared" si="37"/>
        <v>1445.5500000000002</v>
      </c>
      <c r="M153" s="37">
        <v>3.06</v>
      </c>
      <c r="N153" s="35">
        <f t="shared" si="62"/>
        <v>1282.1400000000001</v>
      </c>
      <c r="O153" s="38">
        <f t="shared" si="63"/>
        <v>0.39000000000000012</v>
      </c>
      <c r="P153" s="39">
        <f t="shared" si="64"/>
        <v>163.41000000000005</v>
      </c>
      <c r="Q153" s="39">
        <v>1445.55</v>
      </c>
      <c r="R153" s="45" t="s">
        <v>27</v>
      </c>
      <c r="S153" s="45">
        <v>0.1</v>
      </c>
      <c r="T153" s="45">
        <f t="shared" si="57"/>
        <v>41.900000000000006</v>
      </c>
      <c r="U153" s="46"/>
      <c r="V153" s="47"/>
      <c r="W153" s="48"/>
      <c r="X153" s="48"/>
      <c r="Y153" s="48"/>
      <c r="Z153" s="48"/>
    </row>
    <row r="154" spans="1:26" s="1" customFormat="1" ht="33" hidden="1" customHeight="1">
      <c r="A154" s="22" t="s">
        <v>439</v>
      </c>
      <c r="B154" s="23">
        <v>43349</v>
      </c>
      <c r="C154" s="24">
        <v>224914</v>
      </c>
      <c r="D154" s="22">
        <v>4842</v>
      </c>
      <c r="E154" s="25" t="s">
        <v>376</v>
      </c>
      <c r="F154" s="26" t="s">
        <v>451</v>
      </c>
      <c r="G154" s="23">
        <v>43388</v>
      </c>
      <c r="H154" s="23">
        <v>43412</v>
      </c>
      <c r="I154" s="24" t="s">
        <v>26</v>
      </c>
      <c r="J154" s="34">
        <v>326</v>
      </c>
      <c r="K154" s="35">
        <v>5.45</v>
      </c>
      <c r="L154" s="36">
        <f t="shared" si="37"/>
        <v>1776.7</v>
      </c>
      <c r="M154" s="37">
        <v>4.82</v>
      </c>
      <c r="N154" s="35">
        <f t="shared" si="62"/>
        <v>1571.3200000000002</v>
      </c>
      <c r="O154" s="38">
        <f t="shared" si="63"/>
        <v>0.62999999999999989</v>
      </c>
      <c r="P154" s="39">
        <f t="shared" si="64"/>
        <v>205.37999999999997</v>
      </c>
      <c r="Q154" s="39">
        <v>1776.7</v>
      </c>
      <c r="R154" s="45" t="s">
        <v>27</v>
      </c>
      <c r="S154" s="45">
        <v>0.1</v>
      </c>
      <c r="T154" s="45">
        <f t="shared" si="57"/>
        <v>32.6</v>
      </c>
      <c r="U154" s="46"/>
      <c r="V154" s="47"/>
      <c r="W154" s="48"/>
      <c r="X154" s="48"/>
      <c r="Y154" s="48"/>
      <c r="Z154" s="48"/>
    </row>
    <row r="155" spans="1:26" s="1" customFormat="1" ht="33" hidden="1" customHeight="1">
      <c r="A155" s="22" t="s">
        <v>452</v>
      </c>
      <c r="B155" s="23">
        <v>43369</v>
      </c>
      <c r="C155" s="24">
        <v>234879</v>
      </c>
      <c r="D155" s="22">
        <v>4932</v>
      </c>
      <c r="E155" s="25" t="s">
        <v>376</v>
      </c>
      <c r="F155" s="26" t="s">
        <v>453</v>
      </c>
      <c r="G155" s="23">
        <v>43423</v>
      </c>
      <c r="H155" s="23">
        <v>43441</v>
      </c>
      <c r="I155" s="24" t="s">
        <v>26</v>
      </c>
      <c r="J155" s="34">
        <v>1088</v>
      </c>
      <c r="K155" s="35">
        <v>3.25</v>
      </c>
      <c r="L155" s="36">
        <f t="shared" ref="L155:L184" si="69">+K155*J155</f>
        <v>3536</v>
      </c>
      <c r="M155" s="37">
        <v>2.5</v>
      </c>
      <c r="N155" s="35">
        <f t="shared" si="62"/>
        <v>2720</v>
      </c>
      <c r="O155" s="38">
        <f t="shared" si="63"/>
        <v>0.75</v>
      </c>
      <c r="P155" s="39">
        <f t="shared" si="64"/>
        <v>816</v>
      </c>
      <c r="Q155" s="39">
        <v>3536</v>
      </c>
      <c r="R155" s="45" t="s">
        <v>27</v>
      </c>
      <c r="S155" s="45">
        <v>0.1</v>
      </c>
      <c r="T155" s="45">
        <f t="shared" si="57"/>
        <v>108.80000000000001</v>
      </c>
      <c r="U155" s="53"/>
      <c r="V155" s="47"/>
      <c r="W155" s="48"/>
      <c r="X155" s="48"/>
      <c r="Y155" s="48"/>
      <c r="Z155" s="48"/>
    </row>
    <row r="156" spans="1:26" s="1" customFormat="1" ht="33" hidden="1" customHeight="1">
      <c r="A156" s="22" t="s">
        <v>452</v>
      </c>
      <c r="B156" s="23">
        <v>43369</v>
      </c>
      <c r="C156" s="24">
        <v>234888</v>
      </c>
      <c r="D156" s="22">
        <v>4932</v>
      </c>
      <c r="E156" s="25" t="s">
        <v>376</v>
      </c>
      <c r="F156" s="26" t="s">
        <v>453</v>
      </c>
      <c r="G156" s="23">
        <v>43423</v>
      </c>
      <c r="H156" s="23">
        <v>43441</v>
      </c>
      <c r="I156" s="24" t="s">
        <v>26</v>
      </c>
      <c r="J156" s="34">
        <v>731</v>
      </c>
      <c r="K156" s="35">
        <v>3.25</v>
      </c>
      <c r="L156" s="36">
        <f t="shared" si="69"/>
        <v>2375.75</v>
      </c>
      <c r="M156" s="37">
        <v>2.5</v>
      </c>
      <c r="N156" s="35">
        <f t="shared" si="62"/>
        <v>1827.5</v>
      </c>
      <c r="O156" s="38">
        <f t="shared" si="63"/>
        <v>0.75</v>
      </c>
      <c r="P156" s="39">
        <f t="shared" si="64"/>
        <v>548.25</v>
      </c>
      <c r="Q156" s="39">
        <v>2375.75</v>
      </c>
      <c r="R156" s="45" t="s">
        <v>27</v>
      </c>
      <c r="S156" s="45">
        <v>0.1</v>
      </c>
      <c r="T156" s="45">
        <f t="shared" si="57"/>
        <v>73.100000000000009</v>
      </c>
      <c r="U156" s="53"/>
      <c r="V156" s="47"/>
      <c r="W156" s="48"/>
      <c r="X156" s="48"/>
      <c r="Y156" s="48"/>
      <c r="Z156" s="48"/>
    </row>
    <row r="157" spans="1:26" s="1" customFormat="1" ht="33" hidden="1" customHeight="1">
      <c r="A157" s="22" t="s">
        <v>454</v>
      </c>
      <c r="B157" s="23">
        <v>43369</v>
      </c>
      <c r="C157" s="24">
        <v>234924</v>
      </c>
      <c r="D157" s="22">
        <v>4935</v>
      </c>
      <c r="E157" s="25" t="s">
        <v>376</v>
      </c>
      <c r="F157" s="26" t="s">
        <v>455</v>
      </c>
      <c r="G157" s="23">
        <v>43423</v>
      </c>
      <c r="H157" s="23">
        <v>43441</v>
      </c>
      <c r="I157" s="24" t="s">
        <v>26</v>
      </c>
      <c r="J157" s="34">
        <v>1120</v>
      </c>
      <c r="K157" s="35">
        <v>3.93</v>
      </c>
      <c r="L157" s="36">
        <f t="shared" si="69"/>
        <v>4401.6000000000004</v>
      </c>
      <c r="M157" s="37">
        <v>3.45</v>
      </c>
      <c r="N157" s="35">
        <f t="shared" si="62"/>
        <v>3864</v>
      </c>
      <c r="O157" s="38">
        <f t="shared" si="63"/>
        <v>0.48</v>
      </c>
      <c r="P157" s="39">
        <f t="shared" si="64"/>
        <v>537.6</v>
      </c>
      <c r="Q157" s="39">
        <v>4401.6000000000004</v>
      </c>
      <c r="R157" s="45" t="s">
        <v>27</v>
      </c>
      <c r="S157" s="45">
        <v>0.08</v>
      </c>
      <c r="T157" s="45">
        <f t="shared" si="57"/>
        <v>89.600000000000009</v>
      </c>
      <c r="U157" s="53"/>
      <c r="V157" s="47"/>
      <c r="W157" s="48"/>
      <c r="X157" s="48"/>
      <c r="Y157" s="48"/>
      <c r="Z157" s="48"/>
    </row>
    <row r="158" spans="1:26" s="1" customFormat="1" ht="33" hidden="1" customHeight="1">
      <c r="A158" s="22" t="s">
        <v>454</v>
      </c>
      <c r="B158" s="23">
        <v>43369</v>
      </c>
      <c r="C158" s="24">
        <v>234933</v>
      </c>
      <c r="D158" s="22">
        <v>4935</v>
      </c>
      <c r="E158" s="25" t="s">
        <v>376</v>
      </c>
      <c r="F158" s="26" t="s">
        <v>455</v>
      </c>
      <c r="G158" s="23">
        <v>43423</v>
      </c>
      <c r="H158" s="23">
        <v>43441</v>
      </c>
      <c r="I158" s="24" t="s">
        <v>26</v>
      </c>
      <c r="J158" s="34">
        <v>1662</v>
      </c>
      <c r="K158" s="35">
        <v>3.93</v>
      </c>
      <c r="L158" s="36">
        <f t="shared" si="69"/>
        <v>6531.66</v>
      </c>
      <c r="M158" s="37">
        <v>3.45</v>
      </c>
      <c r="N158" s="35">
        <f t="shared" si="62"/>
        <v>5733.9000000000005</v>
      </c>
      <c r="O158" s="38">
        <f t="shared" si="63"/>
        <v>0.48</v>
      </c>
      <c r="P158" s="39">
        <f t="shared" si="64"/>
        <v>797.76</v>
      </c>
      <c r="Q158" s="39">
        <v>6531.66</v>
      </c>
      <c r="R158" s="45" t="s">
        <v>27</v>
      </c>
      <c r="S158" s="45">
        <v>0.08</v>
      </c>
      <c r="T158" s="45">
        <f t="shared" si="57"/>
        <v>132.96</v>
      </c>
      <c r="U158" s="53"/>
      <c r="V158" s="47"/>
      <c r="W158" s="48"/>
      <c r="X158" s="48"/>
      <c r="Y158" s="48"/>
      <c r="Z158" s="48"/>
    </row>
    <row r="159" spans="1:26" s="1" customFormat="1" ht="33" hidden="1" customHeight="1">
      <c r="A159" s="22" t="s">
        <v>456</v>
      </c>
      <c r="B159" s="23">
        <v>43369</v>
      </c>
      <c r="C159" s="24">
        <v>234970</v>
      </c>
      <c r="D159" s="22">
        <v>4938</v>
      </c>
      <c r="E159" s="25" t="s">
        <v>376</v>
      </c>
      <c r="F159" s="26" t="s">
        <v>457</v>
      </c>
      <c r="G159" s="23">
        <v>43423</v>
      </c>
      <c r="H159" s="23">
        <v>43441</v>
      </c>
      <c r="I159" s="24" t="s">
        <v>26</v>
      </c>
      <c r="J159" s="34">
        <v>896</v>
      </c>
      <c r="K159" s="35">
        <v>3.96</v>
      </c>
      <c r="L159" s="36">
        <f t="shared" si="69"/>
        <v>3548.16</v>
      </c>
      <c r="M159" s="37">
        <v>2.95</v>
      </c>
      <c r="N159" s="35">
        <f t="shared" si="62"/>
        <v>2643.2000000000003</v>
      </c>
      <c r="O159" s="38">
        <f t="shared" si="63"/>
        <v>1.0099999999999998</v>
      </c>
      <c r="P159" s="39">
        <f t="shared" si="64"/>
        <v>904.95999999999981</v>
      </c>
      <c r="Q159" s="39">
        <v>3548.16</v>
      </c>
      <c r="R159" s="45" t="s">
        <v>27</v>
      </c>
      <c r="S159" s="45">
        <v>0.06</v>
      </c>
      <c r="T159" s="45">
        <f t="shared" si="57"/>
        <v>53.76</v>
      </c>
      <c r="U159" s="53"/>
      <c r="V159" s="47"/>
      <c r="W159" s="48"/>
      <c r="X159" s="48"/>
      <c r="Y159" s="48"/>
      <c r="Z159" s="48"/>
    </row>
    <row r="160" spans="1:26" s="1" customFormat="1" ht="33" hidden="1" customHeight="1">
      <c r="A160" s="22" t="s">
        <v>456</v>
      </c>
      <c r="B160" s="23">
        <v>43369</v>
      </c>
      <c r="C160" s="24">
        <v>234989</v>
      </c>
      <c r="D160" s="22">
        <v>4938</v>
      </c>
      <c r="E160" s="25" t="s">
        <v>376</v>
      </c>
      <c r="F160" s="26" t="s">
        <v>457</v>
      </c>
      <c r="G160" s="23">
        <v>43423</v>
      </c>
      <c r="H160" s="23">
        <v>43441</v>
      </c>
      <c r="I160" s="24" t="s">
        <v>26</v>
      </c>
      <c r="J160" s="34">
        <v>606</v>
      </c>
      <c r="K160" s="35">
        <v>3.96</v>
      </c>
      <c r="L160" s="36">
        <f t="shared" si="69"/>
        <v>2399.7599999999998</v>
      </c>
      <c r="M160" s="37">
        <v>2.95</v>
      </c>
      <c r="N160" s="35">
        <f t="shared" si="62"/>
        <v>1787.7</v>
      </c>
      <c r="O160" s="38">
        <f t="shared" si="63"/>
        <v>1.0099999999999998</v>
      </c>
      <c r="P160" s="39">
        <f t="shared" si="64"/>
        <v>612.05999999999983</v>
      </c>
      <c r="Q160" s="39">
        <v>2399.7600000000002</v>
      </c>
      <c r="R160" s="45" t="s">
        <v>27</v>
      </c>
      <c r="S160" s="45">
        <v>0.06</v>
      </c>
      <c r="T160" s="45">
        <f t="shared" si="57"/>
        <v>36.36</v>
      </c>
      <c r="U160" s="53"/>
      <c r="V160" s="47"/>
      <c r="W160" s="48"/>
      <c r="X160" s="48"/>
      <c r="Y160" s="48"/>
      <c r="Z160" s="48"/>
    </row>
    <row r="161" spans="1:26" s="1" customFormat="1" ht="33" hidden="1" customHeight="1">
      <c r="A161" s="22" t="s">
        <v>456</v>
      </c>
      <c r="B161" s="23">
        <v>43369</v>
      </c>
      <c r="C161" s="24">
        <v>235016</v>
      </c>
      <c r="D161" s="22">
        <v>4940</v>
      </c>
      <c r="E161" s="25" t="s">
        <v>376</v>
      </c>
      <c r="F161" s="26" t="s">
        <v>458</v>
      </c>
      <c r="G161" s="23">
        <v>43423</v>
      </c>
      <c r="H161" s="23">
        <v>43441</v>
      </c>
      <c r="I161" s="24" t="s">
        <v>26</v>
      </c>
      <c r="J161" s="34">
        <v>912</v>
      </c>
      <c r="K161" s="35">
        <v>5.32</v>
      </c>
      <c r="L161" s="36">
        <f t="shared" si="69"/>
        <v>4851.84</v>
      </c>
      <c r="M161" s="37">
        <v>4.57</v>
      </c>
      <c r="N161" s="35">
        <f t="shared" si="62"/>
        <v>4167.84</v>
      </c>
      <c r="O161" s="38">
        <f t="shared" si="63"/>
        <v>0.75</v>
      </c>
      <c r="P161" s="39">
        <f t="shared" si="64"/>
        <v>684</v>
      </c>
      <c r="Q161" s="39">
        <v>4851.84</v>
      </c>
      <c r="R161" s="45" t="s">
        <v>27</v>
      </c>
      <c r="S161" s="45">
        <v>0.1</v>
      </c>
      <c r="T161" s="45">
        <f t="shared" si="57"/>
        <v>91.2</v>
      </c>
      <c r="U161" s="53"/>
      <c r="V161" s="47"/>
      <c r="W161" s="48"/>
      <c r="X161" s="48"/>
      <c r="Y161" s="48"/>
      <c r="Z161" s="48"/>
    </row>
    <row r="162" spans="1:26" s="1" customFormat="1" ht="33" hidden="1" customHeight="1">
      <c r="A162" s="22" t="s">
        <v>456</v>
      </c>
      <c r="B162" s="23">
        <v>43369</v>
      </c>
      <c r="C162" s="24">
        <v>235025</v>
      </c>
      <c r="D162" s="22">
        <v>4940</v>
      </c>
      <c r="E162" s="25" t="s">
        <v>376</v>
      </c>
      <c r="F162" s="26" t="s">
        <v>458</v>
      </c>
      <c r="G162" s="23">
        <v>43423</v>
      </c>
      <c r="H162" s="23">
        <v>43441</v>
      </c>
      <c r="I162" s="24" t="s">
        <v>26</v>
      </c>
      <c r="J162" s="34">
        <v>913</v>
      </c>
      <c r="K162" s="35">
        <v>5.32</v>
      </c>
      <c r="L162" s="36">
        <f t="shared" si="69"/>
        <v>4857.16</v>
      </c>
      <c r="M162" s="37">
        <v>4.57</v>
      </c>
      <c r="N162" s="35">
        <f t="shared" si="62"/>
        <v>4172.41</v>
      </c>
      <c r="O162" s="38">
        <f t="shared" si="63"/>
        <v>0.75</v>
      </c>
      <c r="P162" s="39">
        <f t="shared" si="64"/>
        <v>684.75</v>
      </c>
      <c r="Q162" s="39">
        <v>4857.16</v>
      </c>
      <c r="R162" s="45" t="s">
        <v>27</v>
      </c>
      <c r="S162" s="45">
        <v>0.1</v>
      </c>
      <c r="T162" s="45">
        <f t="shared" si="57"/>
        <v>91.300000000000011</v>
      </c>
      <c r="U162" s="53"/>
      <c r="V162" s="47"/>
      <c r="W162" s="48"/>
      <c r="X162" s="48"/>
      <c r="Y162" s="48"/>
      <c r="Z162" s="48"/>
    </row>
    <row r="163" spans="1:26" s="1" customFormat="1" ht="33" hidden="1" customHeight="1">
      <c r="A163" s="22" t="s">
        <v>456</v>
      </c>
      <c r="B163" s="23">
        <v>43369</v>
      </c>
      <c r="C163" s="24">
        <v>235043</v>
      </c>
      <c r="D163" s="22">
        <v>4941</v>
      </c>
      <c r="E163" s="25" t="s">
        <v>376</v>
      </c>
      <c r="F163" s="26" t="s">
        <v>459</v>
      </c>
      <c r="G163" s="23">
        <v>43423</v>
      </c>
      <c r="H163" s="23">
        <v>43441</v>
      </c>
      <c r="I163" s="24" t="s">
        <v>26</v>
      </c>
      <c r="J163" s="34">
        <v>208</v>
      </c>
      <c r="K163" s="35">
        <v>5.32</v>
      </c>
      <c r="L163" s="36">
        <f t="shared" si="69"/>
        <v>1106.56</v>
      </c>
      <c r="M163" s="37">
        <v>4.57</v>
      </c>
      <c r="N163" s="35">
        <f t="shared" si="62"/>
        <v>950.56000000000006</v>
      </c>
      <c r="O163" s="38">
        <f t="shared" si="63"/>
        <v>0.75</v>
      </c>
      <c r="P163" s="39">
        <f t="shared" si="64"/>
        <v>156</v>
      </c>
      <c r="Q163" s="39">
        <v>1106.56</v>
      </c>
      <c r="R163" s="45" t="s">
        <v>27</v>
      </c>
      <c r="S163" s="45">
        <v>0.1</v>
      </c>
      <c r="T163" s="45">
        <f t="shared" si="57"/>
        <v>20.8</v>
      </c>
      <c r="U163" s="53"/>
      <c r="V163" s="47"/>
      <c r="W163" s="48"/>
      <c r="X163" s="48"/>
      <c r="Y163" s="48"/>
      <c r="Z163" s="48"/>
    </row>
    <row r="164" spans="1:26" s="1" customFormat="1" ht="33" hidden="1" customHeight="1">
      <c r="A164" s="22" t="s">
        <v>456</v>
      </c>
      <c r="B164" s="23">
        <v>43369</v>
      </c>
      <c r="C164" s="24">
        <v>235052</v>
      </c>
      <c r="D164" s="22">
        <v>4941</v>
      </c>
      <c r="E164" s="25" t="s">
        <v>376</v>
      </c>
      <c r="F164" s="26" t="s">
        <v>459</v>
      </c>
      <c r="G164" s="23">
        <v>43423</v>
      </c>
      <c r="H164" s="23">
        <v>43441</v>
      </c>
      <c r="I164" s="24" t="s">
        <v>26</v>
      </c>
      <c r="J164" s="34">
        <v>221</v>
      </c>
      <c r="K164" s="35">
        <v>5.32</v>
      </c>
      <c r="L164" s="36">
        <f t="shared" si="69"/>
        <v>1175.72</v>
      </c>
      <c r="M164" s="37">
        <v>4.57</v>
      </c>
      <c r="N164" s="35">
        <f t="shared" si="62"/>
        <v>1009.97</v>
      </c>
      <c r="O164" s="38">
        <f t="shared" si="63"/>
        <v>0.75</v>
      </c>
      <c r="P164" s="39">
        <f t="shared" si="64"/>
        <v>165.75</v>
      </c>
      <c r="Q164" s="39">
        <v>1175.72</v>
      </c>
      <c r="R164" s="45" t="s">
        <v>27</v>
      </c>
      <c r="S164" s="45">
        <v>0.1</v>
      </c>
      <c r="T164" s="45">
        <f t="shared" si="57"/>
        <v>22.1</v>
      </c>
      <c r="U164" s="53"/>
      <c r="V164" s="47"/>
      <c r="W164" s="48"/>
      <c r="X164" s="48"/>
      <c r="Y164" s="48"/>
      <c r="Z164" s="48"/>
    </row>
    <row r="165" spans="1:26" s="1" customFormat="1" ht="33" hidden="1" customHeight="1">
      <c r="A165" s="22" t="s">
        <v>460</v>
      </c>
      <c r="B165" s="23">
        <v>43369</v>
      </c>
      <c r="C165" s="24">
        <v>235080</v>
      </c>
      <c r="D165" s="22">
        <v>4943</v>
      </c>
      <c r="E165" s="25" t="s">
        <v>376</v>
      </c>
      <c r="F165" s="26" t="s">
        <v>461</v>
      </c>
      <c r="G165" s="23">
        <v>43423</v>
      </c>
      <c r="H165" s="23">
        <v>43441</v>
      </c>
      <c r="I165" s="24" t="s">
        <v>26</v>
      </c>
      <c r="J165" s="34">
        <v>1760</v>
      </c>
      <c r="K165" s="35">
        <v>3.93</v>
      </c>
      <c r="L165" s="36">
        <f t="shared" si="69"/>
        <v>6916.8</v>
      </c>
      <c r="M165" s="37">
        <v>3</v>
      </c>
      <c r="N165" s="35">
        <f t="shared" si="62"/>
        <v>5280</v>
      </c>
      <c r="O165" s="38">
        <f t="shared" si="63"/>
        <v>0.93000000000000016</v>
      </c>
      <c r="P165" s="39">
        <f t="shared" si="64"/>
        <v>1636.8000000000002</v>
      </c>
      <c r="Q165" s="39">
        <v>6916.8</v>
      </c>
      <c r="R165" s="45" t="s">
        <v>27</v>
      </c>
      <c r="S165" s="45">
        <v>0.08</v>
      </c>
      <c r="T165" s="45">
        <f t="shared" si="57"/>
        <v>140.80000000000001</v>
      </c>
      <c r="U165" s="53"/>
      <c r="V165" s="47"/>
      <c r="W165" s="48"/>
      <c r="X165" s="48"/>
      <c r="Y165" s="48"/>
      <c r="Z165" s="48"/>
    </row>
    <row r="166" spans="1:26" s="1" customFormat="1" ht="33" hidden="1" customHeight="1">
      <c r="A166" s="22" t="s">
        <v>460</v>
      </c>
      <c r="B166" s="23">
        <v>43369</v>
      </c>
      <c r="C166" s="24">
        <v>235099</v>
      </c>
      <c r="D166" s="22">
        <v>4943</v>
      </c>
      <c r="E166" s="25" t="s">
        <v>376</v>
      </c>
      <c r="F166" s="26" t="s">
        <v>461</v>
      </c>
      <c r="G166" s="23">
        <v>43423</v>
      </c>
      <c r="H166" s="23">
        <v>43441</v>
      </c>
      <c r="I166" s="24" t="s">
        <v>26</v>
      </c>
      <c r="J166" s="34">
        <v>448</v>
      </c>
      <c r="K166" s="35">
        <v>3.93</v>
      </c>
      <c r="L166" s="36">
        <f t="shared" si="69"/>
        <v>1760.64</v>
      </c>
      <c r="M166" s="37">
        <v>3</v>
      </c>
      <c r="N166" s="35">
        <f t="shared" si="62"/>
        <v>1344</v>
      </c>
      <c r="O166" s="38">
        <f t="shared" si="63"/>
        <v>0.93000000000000016</v>
      </c>
      <c r="P166" s="39">
        <f t="shared" si="64"/>
        <v>416.6400000000001</v>
      </c>
      <c r="Q166" s="39">
        <v>1760.64</v>
      </c>
      <c r="R166" s="45" t="s">
        <v>27</v>
      </c>
      <c r="S166" s="45">
        <v>0.08</v>
      </c>
      <c r="T166" s="45">
        <f t="shared" si="57"/>
        <v>35.840000000000003</v>
      </c>
      <c r="U166" s="53"/>
      <c r="V166" s="47"/>
      <c r="W166" s="48"/>
      <c r="X166" s="48"/>
      <c r="Y166" s="48"/>
      <c r="Z166" s="48"/>
    </row>
    <row r="167" spans="1:26" s="1" customFormat="1" ht="33" hidden="1" customHeight="1">
      <c r="A167" s="22" t="s">
        <v>460</v>
      </c>
      <c r="B167" s="23">
        <v>43369</v>
      </c>
      <c r="C167" s="24">
        <v>235117</v>
      </c>
      <c r="D167" s="22">
        <v>4944</v>
      </c>
      <c r="E167" s="25" t="s">
        <v>376</v>
      </c>
      <c r="F167" s="26" t="s">
        <v>462</v>
      </c>
      <c r="G167" s="23">
        <v>43423</v>
      </c>
      <c r="H167" s="23">
        <v>43441</v>
      </c>
      <c r="I167" s="24" t="s">
        <v>26</v>
      </c>
      <c r="J167" s="34">
        <v>976</v>
      </c>
      <c r="K167" s="35">
        <v>3.93</v>
      </c>
      <c r="L167" s="36">
        <f t="shared" si="69"/>
        <v>3835.6800000000003</v>
      </c>
      <c r="M167" s="37">
        <v>3.25</v>
      </c>
      <c r="N167" s="35">
        <f t="shared" si="62"/>
        <v>3172</v>
      </c>
      <c r="O167" s="38">
        <f t="shared" si="63"/>
        <v>0.68000000000000016</v>
      </c>
      <c r="P167" s="39">
        <f t="shared" si="64"/>
        <v>663.68000000000018</v>
      </c>
      <c r="Q167" s="39">
        <v>3835.68</v>
      </c>
      <c r="R167" s="45" t="s">
        <v>27</v>
      </c>
      <c r="S167" s="45">
        <v>0.08</v>
      </c>
      <c r="T167" s="45">
        <f t="shared" si="57"/>
        <v>78.08</v>
      </c>
      <c r="U167" s="53"/>
      <c r="V167" s="47"/>
      <c r="W167" s="48"/>
      <c r="X167" s="48"/>
      <c r="Y167" s="48"/>
      <c r="Z167" s="48"/>
    </row>
    <row r="168" spans="1:26" s="1" customFormat="1" ht="33" hidden="1" customHeight="1">
      <c r="A168" s="22" t="s">
        <v>460</v>
      </c>
      <c r="B168" s="23">
        <v>43369</v>
      </c>
      <c r="C168" s="24">
        <v>235126</v>
      </c>
      <c r="D168" s="22">
        <v>4944</v>
      </c>
      <c r="E168" s="25" t="s">
        <v>376</v>
      </c>
      <c r="F168" s="26" t="s">
        <v>462</v>
      </c>
      <c r="G168" s="23">
        <v>43423</v>
      </c>
      <c r="H168" s="23">
        <v>43441</v>
      </c>
      <c r="I168" s="24" t="s">
        <v>26</v>
      </c>
      <c r="J168" s="34">
        <v>317</v>
      </c>
      <c r="K168" s="35">
        <v>3.93</v>
      </c>
      <c r="L168" s="36">
        <f t="shared" si="69"/>
        <v>1245.81</v>
      </c>
      <c r="M168" s="37">
        <v>3.25</v>
      </c>
      <c r="N168" s="35">
        <f t="shared" si="62"/>
        <v>1030.25</v>
      </c>
      <c r="O168" s="38">
        <f t="shared" si="63"/>
        <v>0.68000000000000016</v>
      </c>
      <c r="P168" s="39">
        <f t="shared" si="64"/>
        <v>215.56000000000006</v>
      </c>
      <c r="Q168" s="39">
        <v>1245.81</v>
      </c>
      <c r="R168" s="45" t="s">
        <v>27</v>
      </c>
      <c r="S168" s="45">
        <v>0.08</v>
      </c>
      <c r="T168" s="45">
        <f t="shared" si="57"/>
        <v>25.36</v>
      </c>
      <c r="U168" s="53"/>
      <c r="V168" s="47"/>
      <c r="W168" s="48"/>
      <c r="X168" s="48"/>
      <c r="Y168" s="48"/>
      <c r="Z168" s="48"/>
    </row>
    <row r="169" spans="1:26" s="1" customFormat="1" ht="33" hidden="1" customHeight="1">
      <c r="A169" s="22" t="s">
        <v>463</v>
      </c>
      <c r="B169" s="23">
        <v>43369</v>
      </c>
      <c r="C169" s="24">
        <v>235153</v>
      </c>
      <c r="D169" s="22">
        <v>4946</v>
      </c>
      <c r="E169" s="25" t="s">
        <v>376</v>
      </c>
      <c r="F169" s="26" t="s">
        <v>464</v>
      </c>
      <c r="G169" s="23">
        <v>43423</v>
      </c>
      <c r="H169" s="23">
        <v>43441</v>
      </c>
      <c r="I169" s="24" t="s">
        <v>26</v>
      </c>
      <c r="J169" s="34">
        <v>1552</v>
      </c>
      <c r="K169" s="35">
        <v>5.55</v>
      </c>
      <c r="L169" s="36">
        <f t="shared" si="69"/>
        <v>8613.6</v>
      </c>
      <c r="M169" s="37">
        <v>4</v>
      </c>
      <c r="N169" s="35">
        <f t="shared" si="62"/>
        <v>6208</v>
      </c>
      <c r="O169" s="38">
        <f t="shared" si="63"/>
        <v>1.5499999999999998</v>
      </c>
      <c r="P169" s="39">
        <f t="shared" si="64"/>
        <v>2405.6</v>
      </c>
      <c r="Q169" s="39">
        <v>8613.6</v>
      </c>
      <c r="R169" s="45" t="s">
        <v>27</v>
      </c>
      <c r="S169" s="45">
        <v>0.1</v>
      </c>
      <c r="T169" s="45">
        <f t="shared" si="57"/>
        <v>155.20000000000002</v>
      </c>
      <c r="U169" s="53"/>
      <c r="V169" s="47"/>
      <c r="W169" s="48"/>
      <c r="X169" s="48"/>
      <c r="Y169" s="48"/>
      <c r="Z169" s="48"/>
    </row>
    <row r="170" spans="1:26" s="1" customFormat="1" ht="33" hidden="1" customHeight="1">
      <c r="A170" s="22" t="s">
        <v>463</v>
      </c>
      <c r="B170" s="23">
        <v>43369</v>
      </c>
      <c r="C170" s="24">
        <v>235162</v>
      </c>
      <c r="D170" s="22">
        <v>4946</v>
      </c>
      <c r="E170" s="25" t="s">
        <v>376</v>
      </c>
      <c r="F170" s="26" t="s">
        <v>464</v>
      </c>
      <c r="G170" s="23">
        <v>43423</v>
      </c>
      <c r="H170" s="23">
        <v>43441</v>
      </c>
      <c r="I170" s="24" t="s">
        <v>26</v>
      </c>
      <c r="J170" s="34">
        <v>508</v>
      </c>
      <c r="K170" s="35">
        <v>5.55</v>
      </c>
      <c r="L170" s="36">
        <f t="shared" si="69"/>
        <v>2819.4</v>
      </c>
      <c r="M170" s="37">
        <v>4</v>
      </c>
      <c r="N170" s="35">
        <f t="shared" si="62"/>
        <v>2032</v>
      </c>
      <c r="O170" s="38">
        <f t="shared" si="63"/>
        <v>1.5499999999999998</v>
      </c>
      <c r="P170" s="39">
        <f t="shared" si="64"/>
        <v>787.39999999999986</v>
      </c>
      <c r="Q170" s="39">
        <v>2819.4</v>
      </c>
      <c r="R170" s="45" t="s">
        <v>27</v>
      </c>
      <c r="S170" s="45">
        <v>0.1</v>
      </c>
      <c r="T170" s="45">
        <f t="shared" si="57"/>
        <v>50.800000000000004</v>
      </c>
      <c r="U170" s="53"/>
      <c r="V170" s="47"/>
      <c r="W170" s="48"/>
      <c r="X170" s="48"/>
      <c r="Y170" s="48"/>
      <c r="Z170" s="48"/>
    </row>
    <row r="171" spans="1:26" s="1" customFormat="1" ht="33" hidden="1" customHeight="1">
      <c r="A171" s="22" t="s">
        <v>463</v>
      </c>
      <c r="B171" s="23">
        <v>43369</v>
      </c>
      <c r="C171" s="24">
        <v>235180</v>
      </c>
      <c r="D171" s="22">
        <v>4947</v>
      </c>
      <c r="E171" s="25" t="s">
        <v>376</v>
      </c>
      <c r="F171" s="26" t="s">
        <v>465</v>
      </c>
      <c r="G171" s="23">
        <v>43423</v>
      </c>
      <c r="H171" s="23">
        <v>43441</v>
      </c>
      <c r="I171" s="24" t="s">
        <v>26</v>
      </c>
      <c r="J171" s="34">
        <v>800</v>
      </c>
      <c r="K171" s="35">
        <v>5.45</v>
      </c>
      <c r="L171" s="36">
        <f t="shared" si="69"/>
        <v>4360</v>
      </c>
      <c r="M171" s="37">
        <v>4.8</v>
      </c>
      <c r="N171" s="35">
        <f t="shared" si="62"/>
        <v>3840</v>
      </c>
      <c r="O171" s="38">
        <f t="shared" si="63"/>
        <v>0.65000000000000036</v>
      </c>
      <c r="P171" s="39">
        <f t="shared" si="64"/>
        <v>520.00000000000023</v>
      </c>
      <c r="Q171" s="39">
        <v>4360</v>
      </c>
      <c r="R171" s="45" t="s">
        <v>27</v>
      </c>
      <c r="S171" s="45">
        <v>0.1</v>
      </c>
      <c r="T171" s="45">
        <f t="shared" si="57"/>
        <v>80</v>
      </c>
      <c r="U171" s="53"/>
      <c r="V171" s="47"/>
      <c r="W171" s="48"/>
      <c r="X171" s="48"/>
      <c r="Y171" s="48"/>
      <c r="Z171" s="48"/>
    </row>
    <row r="172" spans="1:26" s="1" customFormat="1" ht="33" hidden="1" customHeight="1">
      <c r="A172" s="22" t="s">
        <v>463</v>
      </c>
      <c r="B172" s="23">
        <v>43369</v>
      </c>
      <c r="C172" s="24">
        <v>235190</v>
      </c>
      <c r="D172" s="22">
        <v>4947</v>
      </c>
      <c r="E172" s="25" t="s">
        <v>376</v>
      </c>
      <c r="F172" s="26" t="s">
        <v>465</v>
      </c>
      <c r="G172" s="23">
        <v>43423</v>
      </c>
      <c r="H172" s="23">
        <v>43441</v>
      </c>
      <c r="I172" s="24" t="s">
        <v>26</v>
      </c>
      <c r="J172" s="34">
        <v>340</v>
      </c>
      <c r="K172" s="35">
        <v>5.45</v>
      </c>
      <c r="L172" s="36">
        <f t="shared" si="69"/>
        <v>1853</v>
      </c>
      <c r="M172" s="37">
        <v>4.8</v>
      </c>
      <c r="N172" s="35">
        <f t="shared" si="62"/>
        <v>1632</v>
      </c>
      <c r="O172" s="38">
        <f t="shared" si="63"/>
        <v>0.65000000000000036</v>
      </c>
      <c r="P172" s="39">
        <f t="shared" si="64"/>
        <v>221.00000000000011</v>
      </c>
      <c r="Q172" s="39">
        <v>1853</v>
      </c>
      <c r="R172" s="45" t="s">
        <v>27</v>
      </c>
      <c r="S172" s="45">
        <v>0.1</v>
      </c>
      <c r="T172" s="45">
        <f t="shared" si="57"/>
        <v>34</v>
      </c>
      <c r="U172" s="53"/>
      <c r="V172" s="47"/>
      <c r="W172" s="48"/>
      <c r="X172" s="48"/>
      <c r="Y172" s="48"/>
      <c r="Z172" s="48"/>
    </row>
    <row r="173" spans="1:26" s="1" customFormat="1" ht="33" hidden="1" customHeight="1">
      <c r="A173" s="22" t="s">
        <v>456</v>
      </c>
      <c r="B173" s="23">
        <v>43369</v>
      </c>
      <c r="C173" s="24">
        <v>239012</v>
      </c>
      <c r="D173" s="22">
        <v>4940</v>
      </c>
      <c r="E173" s="25" t="s">
        <v>376</v>
      </c>
      <c r="F173" s="26" t="s">
        <v>458</v>
      </c>
      <c r="G173" s="23">
        <v>43423</v>
      </c>
      <c r="H173" s="23">
        <v>43441</v>
      </c>
      <c r="I173" s="24" t="s">
        <v>26</v>
      </c>
      <c r="J173" s="34">
        <v>450</v>
      </c>
      <c r="K173" s="35">
        <v>5.32</v>
      </c>
      <c r="L173" s="36">
        <f t="shared" si="69"/>
        <v>2394</v>
      </c>
      <c r="M173" s="37">
        <v>4.57</v>
      </c>
      <c r="N173" s="35">
        <f t="shared" si="62"/>
        <v>2056.5</v>
      </c>
      <c r="O173" s="38">
        <f t="shared" si="63"/>
        <v>0.75</v>
      </c>
      <c r="P173" s="39">
        <f t="shared" si="64"/>
        <v>337.5</v>
      </c>
      <c r="Q173" s="39">
        <v>2394</v>
      </c>
      <c r="R173" s="45" t="s">
        <v>27</v>
      </c>
      <c r="S173" s="45">
        <v>0.1</v>
      </c>
      <c r="T173" s="45">
        <f t="shared" si="57"/>
        <v>45</v>
      </c>
      <c r="U173" s="53"/>
      <c r="V173" s="47"/>
      <c r="W173" s="48"/>
      <c r="X173" s="48"/>
      <c r="Y173" s="48"/>
      <c r="Z173" s="48"/>
    </row>
    <row r="174" spans="1:26" s="1" customFormat="1" ht="33" hidden="1" customHeight="1">
      <c r="A174" s="22" t="s">
        <v>456</v>
      </c>
      <c r="B174" s="23">
        <v>43369</v>
      </c>
      <c r="C174" s="24">
        <v>239021</v>
      </c>
      <c r="D174" s="22">
        <v>4941</v>
      </c>
      <c r="E174" s="25" t="s">
        <v>376</v>
      </c>
      <c r="F174" s="26" t="s">
        <v>459</v>
      </c>
      <c r="G174" s="23">
        <v>43423</v>
      </c>
      <c r="H174" s="23">
        <v>43441</v>
      </c>
      <c r="I174" s="24" t="s">
        <v>26</v>
      </c>
      <c r="J174" s="34">
        <v>350</v>
      </c>
      <c r="K174" s="35">
        <v>5.32</v>
      </c>
      <c r="L174" s="36">
        <f t="shared" si="69"/>
        <v>1862</v>
      </c>
      <c r="M174" s="37">
        <v>4.57</v>
      </c>
      <c r="N174" s="35">
        <f t="shared" ref="N174:N198" si="70">+M174*J174</f>
        <v>1599.5</v>
      </c>
      <c r="O174" s="38">
        <f t="shared" ref="O174:O198" si="71">+K174-M174</f>
        <v>0.75</v>
      </c>
      <c r="P174" s="39">
        <f t="shared" ref="P174:P198" si="72">+O174*J174</f>
        <v>262.5</v>
      </c>
      <c r="Q174" s="39">
        <v>1862</v>
      </c>
      <c r="R174" s="45" t="s">
        <v>27</v>
      </c>
      <c r="S174" s="45">
        <v>0.1</v>
      </c>
      <c r="T174" s="45">
        <f t="shared" si="57"/>
        <v>35</v>
      </c>
      <c r="U174" s="53"/>
      <c r="V174" s="47"/>
      <c r="W174" s="48"/>
      <c r="X174" s="48"/>
      <c r="Y174" s="48"/>
      <c r="Z174" s="48"/>
    </row>
    <row r="175" spans="1:26" s="1" customFormat="1" ht="33" hidden="1" customHeight="1">
      <c r="A175" s="22" t="s">
        <v>456</v>
      </c>
      <c r="B175" s="23">
        <v>43369</v>
      </c>
      <c r="C175" s="24">
        <v>239030</v>
      </c>
      <c r="D175" s="22">
        <v>4942</v>
      </c>
      <c r="E175" s="25" t="s">
        <v>376</v>
      </c>
      <c r="F175" s="26" t="s">
        <v>466</v>
      </c>
      <c r="G175" s="23">
        <v>43423</v>
      </c>
      <c r="H175" s="23">
        <v>43441</v>
      </c>
      <c r="I175" s="24" t="s">
        <v>26</v>
      </c>
      <c r="J175" s="34">
        <v>300</v>
      </c>
      <c r="K175" s="35">
        <v>5.05</v>
      </c>
      <c r="L175" s="36">
        <f t="shared" si="69"/>
        <v>1515</v>
      </c>
      <c r="M175" s="37">
        <v>4.1500000000000004</v>
      </c>
      <c r="N175" s="35">
        <f t="shared" si="70"/>
        <v>1245</v>
      </c>
      <c r="O175" s="38">
        <f t="shared" si="71"/>
        <v>0.89999999999999947</v>
      </c>
      <c r="P175" s="39">
        <f t="shared" si="72"/>
        <v>269.99999999999983</v>
      </c>
      <c r="Q175" s="39">
        <v>1515</v>
      </c>
      <c r="R175" s="45" t="s">
        <v>27</v>
      </c>
      <c r="S175" s="45">
        <v>0.1</v>
      </c>
      <c r="T175" s="45">
        <f t="shared" si="57"/>
        <v>30</v>
      </c>
      <c r="U175" s="53"/>
      <c r="V175" s="47"/>
      <c r="W175" s="48"/>
      <c r="X175" s="48"/>
      <c r="Y175" s="48"/>
      <c r="Z175" s="48"/>
    </row>
    <row r="176" spans="1:26" s="1" customFormat="1" ht="33" hidden="1" customHeight="1">
      <c r="A176" s="22" t="s">
        <v>456</v>
      </c>
      <c r="B176" s="23">
        <v>43369</v>
      </c>
      <c r="C176" s="24">
        <v>239040</v>
      </c>
      <c r="D176" s="22">
        <v>4939</v>
      </c>
      <c r="E176" s="25" t="s">
        <v>376</v>
      </c>
      <c r="F176" s="26" t="s">
        <v>467</v>
      </c>
      <c r="G176" s="23">
        <v>43423</v>
      </c>
      <c r="H176" s="23">
        <v>43441</v>
      </c>
      <c r="I176" s="24" t="s">
        <v>26</v>
      </c>
      <c r="J176" s="34">
        <v>200</v>
      </c>
      <c r="K176" s="35">
        <v>3.96</v>
      </c>
      <c r="L176" s="36">
        <f t="shared" si="69"/>
        <v>792</v>
      </c>
      <c r="M176" s="37">
        <v>3.2</v>
      </c>
      <c r="N176" s="35">
        <f t="shared" si="70"/>
        <v>640</v>
      </c>
      <c r="O176" s="38">
        <f t="shared" si="71"/>
        <v>0.75999999999999979</v>
      </c>
      <c r="P176" s="39">
        <f t="shared" si="72"/>
        <v>151.99999999999994</v>
      </c>
      <c r="Q176" s="39">
        <v>792</v>
      </c>
      <c r="R176" s="45" t="s">
        <v>27</v>
      </c>
      <c r="S176" s="45">
        <v>0.06</v>
      </c>
      <c r="T176" s="45">
        <f t="shared" si="57"/>
        <v>12</v>
      </c>
      <c r="U176" s="53"/>
      <c r="V176" s="47"/>
      <c r="W176" s="48"/>
      <c r="X176" s="48"/>
      <c r="Y176" s="48"/>
      <c r="Z176" s="48"/>
    </row>
    <row r="177" spans="1:26" s="1" customFormat="1" ht="33" hidden="1" customHeight="1">
      <c r="A177" s="22" t="s">
        <v>456</v>
      </c>
      <c r="B177" s="23">
        <v>43369</v>
      </c>
      <c r="C177" s="24">
        <v>239059</v>
      </c>
      <c r="D177" s="22">
        <v>4938</v>
      </c>
      <c r="E177" s="25" t="s">
        <v>376</v>
      </c>
      <c r="F177" s="26" t="s">
        <v>457</v>
      </c>
      <c r="G177" s="23">
        <v>43423</v>
      </c>
      <c r="H177" s="23">
        <v>43441</v>
      </c>
      <c r="I177" s="24" t="s">
        <v>26</v>
      </c>
      <c r="J177" s="34">
        <v>300</v>
      </c>
      <c r="K177" s="35">
        <v>3.96</v>
      </c>
      <c r="L177" s="36">
        <f t="shared" si="69"/>
        <v>1188</v>
      </c>
      <c r="M177" s="37">
        <v>2.95</v>
      </c>
      <c r="N177" s="35">
        <f t="shared" si="70"/>
        <v>885</v>
      </c>
      <c r="O177" s="38">
        <f t="shared" si="71"/>
        <v>1.0099999999999998</v>
      </c>
      <c r="P177" s="39">
        <f t="shared" si="72"/>
        <v>302.99999999999994</v>
      </c>
      <c r="Q177" s="39">
        <v>1188</v>
      </c>
      <c r="R177" s="45" t="s">
        <v>27</v>
      </c>
      <c r="S177" s="45">
        <v>0.06</v>
      </c>
      <c r="T177" s="45">
        <f t="shared" si="57"/>
        <v>18</v>
      </c>
      <c r="U177" s="53"/>
      <c r="V177" s="47"/>
      <c r="W177" s="48"/>
      <c r="X177" s="48"/>
      <c r="Y177" s="48"/>
      <c r="Z177" s="48"/>
    </row>
    <row r="178" spans="1:26" s="1" customFormat="1" ht="33" hidden="1" customHeight="1">
      <c r="A178" s="22" t="s">
        <v>463</v>
      </c>
      <c r="B178" s="23">
        <v>43369</v>
      </c>
      <c r="C178" s="24">
        <v>239068</v>
      </c>
      <c r="D178" s="22">
        <v>4946</v>
      </c>
      <c r="E178" s="25" t="s">
        <v>376</v>
      </c>
      <c r="F178" s="26" t="s">
        <v>464</v>
      </c>
      <c r="G178" s="23">
        <v>43423</v>
      </c>
      <c r="H178" s="23">
        <v>43441</v>
      </c>
      <c r="I178" s="24" t="s">
        <v>26</v>
      </c>
      <c r="J178" s="34">
        <v>326</v>
      </c>
      <c r="K178" s="35">
        <v>5.55</v>
      </c>
      <c r="L178" s="36">
        <f t="shared" si="69"/>
        <v>1809.3</v>
      </c>
      <c r="M178" s="37">
        <v>4</v>
      </c>
      <c r="N178" s="35">
        <f t="shared" si="70"/>
        <v>1304</v>
      </c>
      <c r="O178" s="38">
        <f t="shared" si="71"/>
        <v>1.5499999999999998</v>
      </c>
      <c r="P178" s="39">
        <f t="shared" si="72"/>
        <v>505.29999999999995</v>
      </c>
      <c r="Q178" s="39">
        <v>1809.3</v>
      </c>
      <c r="R178" s="45" t="s">
        <v>27</v>
      </c>
      <c r="S178" s="45">
        <v>0.1</v>
      </c>
      <c r="T178" s="45">
        <f t="shared" si="57"/>
        <v>32.6</v>
      </c>
      <c r="U178" s="53"/>
      <c r="V178" s="47"/>
      <c r="W178" s="48"/>
      <c r="X178" s="48"/>
      <c r="Y178" s="48"/>
      <c r="Z178" s="48"/>
    </row>
    <row r="179" spans="1:26" s="1" customFormat="1" ht="33" hidden="1" customHeight="1">
      <c r="A179" s="22" t="s">
        <v>463</v>
      </c>
      <c r="B179" s="23">
        <v>43369</v>
      </c>
      <c r="C179" s="24">
        <v>239077</v>
      </c>
      <c r="D179" s="22">
        <v>4947</v>
      </c>
      <c r="E179" s="25" t="s">
        <v>376</v>
      </c>
      <c r="F179" s="26" t="s">
        <v>465</v>
      </c>
      <c r="G179" s="23">
        <v>43423</v>
      </c>
      <c r="H179" s="23">
        <v>43441</v>
      </c>
      <c r="I179" s="24" t="s">
        <v>26</v>
      </c>
      <c r="J179" s="34">
        <v>300</v>
      </c>
      <c r="K179" s="35">
        <v>5.45</v>
      </c>
      <c r="L179" s="36">
        <f t="shared" si="69"/>
        <v>1635</v>
      </c>
      <c r="M179" s="37">
        <v>4.8</v>
      </c>
      <c r="N179" s="35">
        <f t="shared" si="70"/>
        <v>1440</v>
      </c>
      <c r="O179" s="38">
        <f t="shared" si="71"/>
        <v>0.65000000000000036</v>
      </c>
      <c r="P179" s="39">
        <f t="shared" si="72"/>
        <v>195.00000000000011</v>
      </c>
      <c r="Q179" s="39">
        <v>1635</v>
      </c>
      <c r="R179" s="45" t="s">
        <v>27</v>
      </c>
      <c r="S179" s="45">
        <v>0.1</v>
      </c>
      <c r="T179" s="45">
        <f t="shared" si="57"/>
        <v>30</v>
      </c>
      <c r="U179" s="53"/>
      <c r="V179" s="47"/>
      <c r="W179" s="48"/>
      <c r="X179" s="48"/>
      <c r="Y179" s="48"/>
      <c r="Z179" s="48"/>
    </row>
    <row r="180" spans="1:26" s="1" customFormat="1" ht="33" hidden="1" customHeight="1">
      <c r="A180" s="22" t="s">
        <v>463</v>
      </c>
      <c r="B180" s="23">
        <v>43369</v>
      </c>
      <c r="C180" s="24">
        <v>239086</v>
      </c>
      <c r="D180" s="22">
        <v>4948</v>
      </c>
      <c r="E180" s="25" t="s">
        <v>376</v>
      </c>
      <c r="F180" s="26" t="s">
        <v>468</v>
      </c>
      <c r="G180" s="23">
        <v>43423</v>
      </c>
      <c r="H180" s="23">
        <v>43441</v>
      </c>
      <c r="I180" s="24" t="s">
        <v>26</v>
      </c>
      <c r="J180" s="34">
        <v>275</v>
      </c>
      <c r="K180" s="35">
        <v>5.45</v>
      </c>
      <c r="L180" s="36">
        <f t="shared" si="69"/>
        <v>1498.75</v>
      </c>
      <c r="M180" s="37">
        <v>4.8</v>
      </c>
      <c r="N180" s="35">
        <f t="shared" si="70"/>
        <v>1320</v>
      </c>
      <c r="O180" s="38">
        <f t="shared" si="71"/>
        <v>0.65000000000000036</v>
      </c>
      <c r="P180" s="39">
        <f t="shared" si="72"/>
        <v>178.75000000000009</v>
      </c>
      <c r="Q180" s="39">
        <v>1498.75</v>
      </c>
      <c r="R180" s="45" t="s">
        <v>27</v>
      </c>
      <c r="S180" s="45">
        <v>0.1</v>
      </c>
      <c r="T180" s="45">
        <f t="shared" si="57"/>
        <v>27.5</v>
      </c>
      <c r="U180" s="53"/>
      <c r="V180" s="47"/>
      <c r="W180" s="48"/>
      <c r="X180" s="48"/>
      <c r="Y180" s="48"/>
      <c r="Z180" s="48"/>
    </row>
    <row r="181" spans="1:26" s="1" customFormat="1" ht="33" hidden="1" customHeight="1">
      <c r="A181" s="22" t="s">
        <v>463</v>
      </c>
      <c r="B181" s="23">
        <v>43369</v>
      </c>
      <c r="C181" s="24">
        <v>239095</v>
      </c>
      <c r="D181" s="22">
        <v>4949</v>
      </c>
      <c r="E181" s="25" t="s">
        <v>376</v>
      </c>
      <c r="F181" s="26" t="s">
        <v>469</v>
      </c>
      <c r="G181" s="23">
        <v>43423</v>
      </c>
      <c r="H181" s="23">
        <v>43441</v>
      </c>
      <c r="I181" s="24" t="s">
        <v>26</v>
      </c>
      <c r="J181" s="34">
        <v>250</v>
      </c>
      <c r="K181" s="35">
        <v>5.15</v>
      </c>
      <c r="L181" s="36">
        <f t="shared" si="69"/>
        <v>1287.5</v>
      </c>
      <c r="M181" s="37">
        <v>3.8</v>
      </c>
      <c r="N181" s="35">
        <f t="shared" si="70"/>
        <v>950</v>
      </c>
      <c r="O181" s="38">
        <f t="shared" si="71"/>
        <v>1.3500000000000005</v>
      </c>
      <c r="P181" s="39">
        <f t="shared" si="72"/>
        <v>337.50000000000011</v>
      </c>
      <c r="Q181" s="39">
        <v>1287.5</v>
      </c>
      <c r="R181" s="45" t="s">
        <v>27</v>
      </c>
      <c r="S181" s="45">
        <v>0.1</v>
      </c>
      <c r="T181" s="45">
        <f t="shared" si="57"/>
        <v>25</v>
      </c>
      <c r="U181" s="53"/>
      <c r="V181" s="47"/>
      <c r="W181" s="48"/>
      <c r="X181" s="48"/>
      <c r="Y181" s="48"/>
      <c r="Z181" s="48"/>
    </row>
    <row r="182" spans="1:26" s="1" customFormat="1" ht="33" hidden="1" customHeight="1">
      <c r="A182" s="22" t="s">
        <v>460</v>
      </c>
      <c r="B182" s="23">
        <v>43369</v>
      </c>
      <c r="C182" s="24">
        <v>239104</v>
      </c>
      <c r="D182" s="22">
        <v>4945</v>
      </c>
      <c r="E182" s="25" t="s">
        <v>376</v>
      </c>
      <c r="F182" s="26" t="s">
        <v>470</v>
      </c>
      <c r="G182" s="23">
        <v>43423</v>
      </c>
      <c r="H182" s="23">
        <v>43441</v>
      </c>
      <c r="I182" s="24" t="s">
        <v>26</v>
      </c>
      <c r="J182" s="34">
        <v>300</v>
      </c>
      <c r="K182" s="35">
        <v>3.93</v>
      </c>
      <c r="L182" s="36">
        <f t="shared" si="69"/>
        <v>1179</v>
      </c>
      <c r="M182" s="37">
        <v>3.25</v>
      </c>
      <c r="N182" s="35">
        <f t="shared" si="70"/>
        <v>975</v>
      </c>
      <c r="O182" s="38">
        <f t="shared" si="71"/>
        <v>0.68000000000000016</v>
      </c>
      <c r="P182" s="39">
        <f t="shared" si="72"/>
        <v>204.00000000000006</v>
      </c>
      <c r="Q182" s="39">
        <v>1179</v>
      </c>
      <c r="R182" s="45" t="s">
        <v>27</v>
      </c>
      <c r="S182" s="45">
        <v>0.08</v>
      </c>
      <c r="T182" s="45">
        <f t="shared" si="57"/>
        <v>24</v>
      </c>
      <c r="U182" s="53"/>
      <c r="V182" s="47"/>
      <c r="W182" s="48"/>
      <c r="X182" s="48"/>
      <c r="Y182" s="48"/>
      <c r="Z182" s="48"/>
    </row>
    <row r="183" spans="1:26" s="1" customFormat="1" ht="33" hidden="1" customHeight="1">
      <c r="A183" s="22" t="s">
        <v>460</v>
      </c>
      <c r="B183" s="23">
        <v>43369</v>
      </c>
      <c r="C183" s="24">
        <v>239113</v>
      </c>
      <c r="D183" s="22">
        <v>4944</v>
      </c>
      <c r="E183" s="25" t="s">
        <v>376</v>
      </c>
      <c r="F183" s="26" t="s">
        <v>462</v>
      </c>
      <c r="G183" s="23">
        <v>43423</v>
      </c>
      <c r="H183" s="23">
        <v>43441</v>
      </c>
      <c r="I183" s="24" t="s">
        <v>26</v>
      </c>
      <c r="J183" s="34">
        <v>350</v>
      </c>
      <c r="K183" s="35">
        <v>3.93</v>
      </c>
      <c r="L183" s="36">
        <f t="shared" si="69"/>
        <v>1375.5</v>
      </c>
      <c r="M183" s="37">
        <v>3.25</v>
      </c>
      <c r="N183" s="35">
        <f t="shared" si="70"/>
        <v>1137.5</v>
      </c>
      <c r="O183" s="38">
        <f t="shared" si="71"/>
        <v>0.68000000000000016</v>
      </c>
      <c r="P183" s="39">
        <f t="shared" si="72"/>
        <v>238.00000000000006</v>
      </c>
      <c r="Q183" s="39">
        <v>1375.5</v>
      </c>
      <c r="R183" s="45" t="s">
        <v>27</v>
      </c>
      <c r="S183" s="45">
        <v>0.08</v>
      </c>
      <c r="T183" s="45">
        <f t="shared" si="57"/>
        <v>28</v>
      </c>
      <c r="U183" s="53"/>
      <c r="V183" s="47"/>
      <c r="W183" s="48"/>
      <c r="X183" s="48"/>
      <c r="Y183" s="48"/>
      <c r="Z183" s="48"/>
    </row>
    <row r="184" spans="1:26" s="1" customFormat="1" ht="33" hidden="1" customHeight="1">
      <c r="A184" s="22" t="s">
        <v>460</v>
      </c>
      <c r="B184" s="23">
        <v>43369</v>
      </c>
      <c r="C184" s="24">
        <v>239122</v>
      </c>
      <c r="D184" s="22">
        <v>4943</v>
      </c>
      <c r="E184" s="25" t="s">
        <v>376</v>
      </c>
      <c r="F184" s="26" t="s">
        <v>461</v>
      </c>
      <c r="G184" s="23">
        <v>43423</v>
      </c>
      <c r="H184" s="23">
        <v>43441</v>
      </c>
      <c r="I184" s="24" t="s">
        <v>26</v>
      </c>
      <c r="J184" s="34">
        <v>350</v>
      </c>
      <c r="K184" s="35">
        <v>3.93</v>
      </c>
      <c r="L184" s="36">
        <f t="shared" si="69"/>
        <v>1375.5</v>
      </c>
      <c r="M184" s="37">
        <v>3</v>
      </c>
      <c r="N184" s="35">
        <f t="shared" si="70"/>
        <v>1050</v>
      </c>
      <c r="O184" s="38">
        <f t="shared" si="71"/>
        <v>0.93000000000000016</v>
      </c>
      <c r="P184" s="39">
        <f t="shared" si="72"/>
        <v>325.50000000000006</v>
      </c>
      <c r="Q184" s="39">
        <v>1375.5</v>
      </c>
      <c r="R184" s="45" t="s">
        <v>27</v>
      </c>
      <c r="S184" s="45">
        <v>0.08</v>
      </c>
      <c r="T184" s="45">
        <f t="shared" si="57"/>
        <v>28</v>
      </c>
      <c r="U184" s="53"/>
      <c r="V184" s="47"/>
      <c r="W184" s="48"/>
      <c r="X184" s="48"/>
      <c r="Y184" s="48"/>
      <c r="Z184" s="48"/>
    </row>
    <row r="185" spans="1:26" s="1" customFormat="1" ht="33" hidden="1" customHeight="1">
      <c r="A185" s="22" t="s">
        <v>452</v>
      </c>
      <c r="B185" s="23">
        <v>43369</v>
      </c>
      <c r="C185" s="24">
        <v>239131</v>
      </c>
      <c r="D185" s="22">
        <v>4934</v>
      </c>
      <c r="E185" s="25" t="s">
        <v>376</v>
      </c>
      <c r="F185" s="26" t="s">
        <v>471</v>
      </c>
      <c r="G185" s="23">
        <v>43423</v>
      </c>
      <c r="H185" s="23">
        <v>43441</v>
      </c>
      <c r="I185" s="24" t="s">
        <v>26</v>
      </c>
      <c r="J185" s="34">
        <v>200</v>
      </c>
      <c r="K185" s="35">
        <v>2.85</v>
      </c>
      <c r="L185" s="36">
        <f t="shared" ref="L185:L190" si="73">+K185*J185</f>
        <v>570</v>
      </c>
      <c r="M185" s="37">
        <v>2.2999999999999998</v>
      </c>
      <c r="N185" s="35">
        <f t="shared" si="70"/>
        <v>459.99999999999994</v>
      </c>
      <c r="O185" s="38">
        <f t="shared" si="71"/>
        <v>0.55000000000000027</v>
      </c>
      <c r="P185" s="39">
        <f t="shared" si="72"/>
        <v>110.00000000000006</v>
      </c>
      <c r="Q185" s="39">
        <v>570</v>
      </c>
      <c r="R185" s="45" t="s">
        <v>27</v>
      </c>
      <c r="S185" s="45">
        <v>0.1</v>
      </c>
      <c r="T185" s="45">
        <f t="shared" si="57"/>
        <v>20</v>
      </c>
      <c r="U185" s="53"/>
      <c r="V185" s="47"/>
      <c r="W185" s="48"/>
      <c r="X185" s="48"/>
      <c r="Y185" s="48"/>
      <c r="Z185" s="48"/>
    </row>
    <row r="186" spans="1:26" s="1" customFormat="1" ht="33" hidden="1" customHeight="1">
      <c r="A186" s="22" t="s">
        <v>454</v>
      </c>
      <c r="B186" s="23">
        <v>43369</v>
      </c>
      <c r="C186" s="24">
        <v>239140</v>
      </c>
      <c r="D186" s="22">
        <v>4935</v>
      </c>
      <c r="E186" s="25" t="s">
        <v>376</v>
      </c>
      <c r="F186" s="26" t="s">
        <v>472</v>
      </c>
      <c r="G186" s="23">
        <v>43423</v>
      </c>
      <c r="H186" s="23">
        <v>43441</v>
      </c>
      <c r="I186" s="24" t="s">
        <v>26</v>
      </c>
      <c r="J186" s="34">
        <v>496</v>
      </c>
      <c r="K186" s="35">
        <v>3.93</v>
      </c>
      <c r="L186" s="36">
        <f t="shared" si="73"/>
        <v>1949.28</v>
      </c>
      <c r="M186" s="37">
        <v>3.45</v>
      </c>
      <c r="N186" s="35">
        <f t="shared" si="70"/>
        <v>1711.2</v>
      </c>
      <c r="O186" s="38">
        <f t="shared" si="71"/>
        <v>0.48</v>
      </c>
      <c r="P186" s="39">
        <f t="shared" si="72"/>
        <v>238.07999999999998</v>
      </c>
      <c r="Q186" s="39">
        <v>1949.28</v>
      </c>
      <c r="R186" s="45" t="s">
        <v>27</v>
      </c>
      <c r="S186" s="45">
        <v>0.08</v>
      </c>
      <c r="T186" s="45">
        <f t="shared" si="57"/>
        <v>39.68</v>
      </c>
      <c r="U186" s="53"/>
      <c r="V186" s="47"/>
      <c r="W186" s="48"/>
      <c r="X186" s="48"/>
      <c r="Y186" s="48"/>
      <c r="Z186" s="48"/>
    </row>
    <row r="187" spans="1:26" s="1" customFormat="1" ht="33" hidden="1" customHeight="1">
      <c r="A187" s="22" t="s">
        <v>454</v>
      </c>
      <c r="B187" s="23">
        <v>43369</v>
      </c>
      <c r="C187" s="24">
        <v>239150</v>
      </c>
      <c r="D187" s="22">
        <v>4936</v>
      </c>
      <c r="E187" s="25" t="s">
        <v>376</v>
      </c>
      <c r="F187" s="26" t="s">
        <v>473</v>
      </c>
      <c r="G187" s="23">
        <v>43423</v>
      </c>
      <c r="H187" s="23">
        <v>43441</v>
      </c>
      <c r="I187" s="24" t="s">
        <v>26</v>
      </c>
      <c r="J187" s="34">
        <v>467</v>
      </c>
      <c r="K187" s="35">
        <v>3.93</v>
      </c>
      <c r="L187" s="36">
        <f t="shared" si="73"/>
        <v>1835.3100000000002</v>
      </c>
      <c r="M187" s="37">
        <v>3.45</v>
      </c>
      <c r="N187" s="35">
        <f t="shared" si="70"/>
        <v>1611.15</v>
      </c>
      <c r="O187" s="38">
        <f t="shared" si="71"/>
        <v>0.48</v>
      </c>
      <c r="P187" s="39">
        <f t="shared" si="72"/>
        <v>224.16</v>
      </c>
      <c r="Q187" s="39">
        <v>1835.31</v>
      </c>
      <c r="R187" s="45" t="s">
        <v>27</v>
      </c>
      <c r="S187" s="45">
        <v>0.08</v>
      </c>
      <c r="T187" s="45">
        <f t="shared" si="57"/>
        <v>37.36</v>
      </c>
      <c r="U187" s="53"/>
      <c r="V187" s="47"/>
      <c r="W187" s="48"/>
      <c r="X187" s="48"/>
      <c r="Y187" s="48"/>
      <c r="Z187" s="48"/>
    </row>
    <row r="188" spans="1:26" s="1" customFormat="1" ht="33" hidden="1" customHeight="1">
      <c r="A188" s="22" t="s">
        <v>452</v>
      </c>
      <c r="B188" s="23">
        <v>43369</v>
      </c>
      <c r="C188" s="24">
        <v>239169</v>
      </c>
      <c r="D188" s="22">
        <v>4932</v>
      </c>
      <c r="E188" s="25" t="s">
        <v>376</v>
      </c>
      <c r="F188" s="26" t="s">
        <v>453</v>
      </c>
      <c r="G188" s="23">
        <v>43423</v>
      </c>
      <c r="H188" s="23">
        <v>43441</v>
      </c>
      <c r="I188" s="24" t="s">
        <v>26</v>
      </c>
      <c r="J188" s="34">
        <v>300</v>
      </c>
      <c r="K188" s="35">
        <v>3.25</v>
      </c>
      <c r="L188" s="36">
        <f t="shared" si="73"/>
        <v>975</v>
      </c>
      <c r="M188" s="37">
        <v>2.5</v>
      </c>
      <c r="N188" s="35">
        <f t="shared" si="70"/>
        <v>750</v>
      </c>
      <c r="O188" s="38">
        <f t="shared" si="71"/>
        <v>0.75</v>
      </c>
      <c r="P188" s="39">
        <f t="shared" si="72"/>
        <v>225</v>
      </c>
      <c r="Q188" s="39">
        <v>975</v>
      </c>
      <c r="R188" s="45" t="s">
        <v>27</v>
      </c>
      <c r="S188" s="45">
        <v>0.1</v>
      </c>
      <c r="T188" s="45">
        <f t="shared" si="57"/>
        <v>30</v>
      </c>
      <c r="U188" s="53"/>
      <c r="V188" s="47"/>
      <c r="W188" s="48"/>
      <c r="X188" s="48"/>
      <c r="Y188" s="48"/>
      <c r="Z188" s="48"/>
    </row>
    <row r="189" spans="1:26" s="1" customFormat="1" ht="33" hidden="1" customHeight="1">
      <c r="A189" s="22" t="s">
        <v>452</v>
      </c>
      <c r="B189" s="23">
        <v>43369</v>
      </c>
      <c r="C189" s="24">
        <v>239178</v>
      </c>
      <c r="D189" s="22">
        <v>4933</v>
      </c>
      <c r="E189" s="25" t="s">
        <v>376</v>
      </c>
      <c r="F189" s="26" t="s">
        <v>474</v>
      </c>
      <c r="G189" s="23">
        <v>43423</v>
      </c>
      <c r="H189" s="23">
        <v>43441</v>
      </c>
      <c r="I189" s="24" t="s">
        <v>26</v>
      </c>
      <c r="J189" s="34">
        <v>250</v>
      </c>
      <c r="K189" s="35">
        <v>3.25</v>
      </c>
      <c r="L189" s="36">
        <f t="shared" si="73"/>
        <v>812.5</v>
      </c>
      <c r="M189" s="37">
        <v>2.76</v>
      </c>
      <c r="N189" s="35">
        <f t="shared" si="70"/>
        <v>690</v>
      </c>
      <c r="O189" s="38">
        <f t="shared" si="71"/>
        <v>0.49000000000000021</v>
      </c>
      <c r="P189" s="39">
        <f t="shared" si="72"/>
        <v>122.50000000000006</v>
      </c>
      <c r="Q189" s="39">
        <v>812.5</v>
      </c>
      <c r="R189" s="45" t="s">
        <v>27</v>
      </c>
      <c r="S189" s="45">
        <v>0.1</v>
      </c>
      <c r="T189" s="45">
        <f t="shared" si="57"/>
        <v>25</v>
      </c>
      <c r="U189" s="53"/>
      <c r="V189" s="47"/>
      <c r="W189" s="48"/>
      <c r="X189" s="48"/>
      <c r="Y189" s="48"/>
      <c r="Z189" s="48"/>
    </row>
    <row r="190" spans="1:26" s="1" customFormat="1" ht="33" hidden="1" customHeight="1">
      <c r="A190" s="22" t="s">
        <v>454</v>
      </c>
      <c r="B190" s="23">
        <v>43369</v>
      </c>
      <c r="C190" s="24">
        <v>239187</v>
      </c>
      <c r="D190" s="22">
        <v>4937</v>
      </c>
      <c r="E190" s="25" t="s">
        <v>376</v>
      </c>
      <c r="F190" s="26" t="s">
        <v>475</v>
      </c>
      <c r="G190" s="23">
        <v>43423</v>
      </c>
      <c r="H190" s="23">
        <v>43441</v>
      </c>
      <c r="I190" s="24" t="s">
        <v>26</v>
      </c>
      <c r="J190" s="34">
        <v>380</v>
      </c>
      <c r="K190" s="35">
        <v>3.93</v>
      </c>
      <c r="L190" s="36">
        <f t="shared" si="73"/>
        <v>1493.4</v>
      </c>
      <c r="M190" s="37">
        <v>3.05</v>
      </c>
      <c r="N190" s="35">
        <f t="shared" si="70"/>
        <v>1159</v>
      </c>
      <c r="O190" s="38">
        <f t="shared" si="71"/>
        <v>0.88000000000000034</v>
      </c>
      <c r="P190" s="39">
        <f t="shared" si="72"/>
        <v>334.40000000000015</v>
      </c>
      <c r="Q190" s="39">
        <v>1493.4</v>
      </c>
      <c r="R190" s="45" t="s">
        <v>27</v>
      </c>
      <c r="S190" s="45">
        <v>0.08</v>
      </c>
      <c r="T190" s="45">
        <f t="shared" si="57"/>
        <v>30.400000000000002</v>
      </c>
      <c r="U190" s="53"/>
      <c r="V190" s="47"/>
      <c r="W190" s="48"/>
      <c r="X190" s="48"/>
      <c r="Y190" s="48"/>
      <c r="Z190" s="48"/>
    </row>
    <row r="191" spans="1:26" s="1" customFormat="1" ht="33" hidden="1" customHeight="1">
      <c r="A191" s="22" t="s">
        <v>476</v>
      </c>
      <c r="B191" s="23">
        <v>43390</v>
      </c>
      <c r="C191" s="24">
        <v>239800</v>
      </c>
      <c r="D191" s="22">
        <v>4957</v>
      </c>
      <c r="E191" s="25" t="s">
        <v>376</v>
      </c>
      <c r="F191" s="26" t="s">
        <v>477</v>
      </c>
      <c r="G191" s="23">
        <v>43451</v>
      </c>
      <c r="H191" s="23">
        <v>43473</v>
      </c>
      <c r="I191" s="24" t="s">
        <v>26</v>
      </c>
      <c r="J191" s="34">
        <v>1152</v>
      </c>
      <c r="K191" s="35">
        <v>3.18</v>
      </c>
      <c r="L191" s="36">
        <f t="shared" ref="L191:L220" si="74">+K191*J191</f>
        <v>3663.36</v>
      </c>
      <c r="M191" s="37">
        <v>2.68</v>
      </c>
      <c r="N191" s="35">
        <f t="shared" si="70"/>
        <v>3087.36</v>
      </c>
      <c r="O191" s="38">
        <f t="shared" si="71"/>
        <v>0.5</v>
      </c>
      <c r="P191" s="39">
        <f t="shared" si="72"/>
        <v>576</v>
      </c>
      <c r="Q191" s="57">
        <v>3663.36</v>
      </c>
      <c r="R191" s="45" t="s">
        <v>27</v>
      </c>
      <c r="S191" s="45">
        <v>0.1</v>
      </c>
      <c r="T191" s="45">
        <f t="shared" si="57"/>
        <v>115.2</v>
      </c>
      <c r="U191" s="53"/>
      <c r="V191" s="47"/>
      <c r="W191" s="48"/>
      <c r="X191" s="48"/>
      <c r="Y191" s="48"/>
      <c r="Z191" s="48"/>
    </row>
    <row r="192" spans="1:26" s="1" customFormat="1" ht="33" hidden="1" customHeight="1">
      <c r="A192" s="22" t="s">
        <v>476</v>
      </c>
      <c r="B192" s="23">
        <v>43390</v>
      </c>
      <c r="C192" s="24">
        <v>239829</v>
      </c>
      <c r="D192" s="22">
        <v>4957</v>
      </c>
      <c r="E192" s="25" t="s">
        <v>376</v>
      </c>
      <c r="F192" s="26" t="s">
        <v>477</v>
      </c>
      <c r="G192" s="23">
        <v>43451</v>
      </c>
      <c r="H192" s="23">
        <v>43473</v>
      </c>
      <c r="I192" s="24" t="s">
        <v>26</v>
      </c>
      <c r="J192" s="34">
        <v>780</v>
      </c>
      <c r="K192" s="35">
        <v>3.18</v>
      </c>
      <c r="L192" s="36">
        <f t="shared" si="74"/>
        <v>2480.4</v>
      </c>
      <c r="M192" s="37">
        <v>2.68</v>
      </c>
      <c r="N192" s="35">
        <f t="shared" si="70"/>
        <v>2090.4</v>
      </c>
      <c r="O192" s="38">
        <f t="shared" si="71"/>
        <v>0.5</v>
      </c>
      <c r="P192" s="39">
        <f t="shared" si="72"/>
        <v>390</v>
      </c>
      <c r="Q192" s="57">
        <v>2480.4</v>
      </c>
      <c r="R192" s="45" t="s">
        <v>27</v>
      </c>
      <c r="S192" s="45">
        <v>0.1</v>
      </c>
      <c r="T192" s="45">
        <f t="shared" si="57"/>
        <v>78</v>
      </c>
      <c r="U192" s="53"/>
      <c r="V192" s="47"/>
      <c r="W192" s="48"/>
      <c r="X192" s="48"/>
      <c r="Y192" s="48"/>
      <c r="Z192" s="48"/>
    </row>
    <row r="193" spans="1:26" s="1" customFormat="1" ht="33" hidden="1" customHeight="1">
      <c r="A193" s="22" t="s">
        <v>478</v>
      </c>
      <c r="B193" s="23">
        <v>43390</v>
      </c>
      <c r="C193" s="24">
        <v>240159</v>
      </c>
      <c r="D193" s="22">
        <v>4960</v>
      </c>
      <c r="E193" s="25" t="s">
        <v>376</v>
      </c>
      <c r="F193" s="26" t="s">
        <v>479</v>
      </c>
      <c r="G193" s="23">
        <v>43451</v>
      </c>
      <c r="H193" s="23">
        <v>43473</v>
      </c>
      <c r="I193" s="24" t="s">
        <v>26</v>
      </c>
      <c r="J193" s="34">
        <v>1024</v>
      </c>
      <c r="K193" s="35">
        <v>3.86</v>
      </c>
      <c r="L193" s="36">
        <f t="shared" si="74"/>
        <v>3952.64</v>
      </c>
      <c r="M193" s="37">
        <v>3.43</v>
      </c>
      <c r="N193" s="35">
        <f t="shared" si="70"/>
        <v>3512.32</v>
      </c>
      <c r="O193" s="38">
        <f t="shared" si="71"/>
        <v>0.42999999999999972</v>
      </c>
      <c r="P193" s="39">
        <f t="shared" si="72"/>
        <v>440.31999999999971</v>
      </c>
      <c r="Q193" s="57">
        <v>3952.64</v>
      </c>
      <c r="R193" s="45" t="s">
        <v>27</v>
      </c>
      <c r="S193" s="45">
        <v>0.08</v>
      </c>
      <c r="T193" s="45">
        <f t="shared" si="57"/>
        <v>81.92</v>
      </c>
      <c r="U193" s="53"/>
      <c r="V193" s="47"/>
      <c r="W193" s="48"/>
      <c r="X193" s="48"/>
      <c r="Y193" s="48"/>
      <c r="Z193" s="48"/>
    </row>
    <row r="194" spans="1:26" s="1" customFormat="1" ht="33" hidden="1" customHeight="1">
      <c r="A194" s="22" t="s">
        <v>478</v>
      </c>
      <c r="B194" s="23">
        <v>43390</v>
      </c>
      <c r="C194" s="24">
        <v>240168</v>
      </c>
      <c r="D194" s="22">
        <v>4960</v>
      </c>
      <c r="E194" s="25" t="s">
        <v>376</v>
      </c>
      <c r="F194" s="26" t="s">
        <v>479</v>
      </c>
      <c r="G194" s="23">
        <v>43451</v>
      </c>
      <c r="H194" s="23">
        <v>43473</v>
      </c>
      <c r="I194" s="24" t="s">
        <v>26</v>
      </c>
      <c r="J194" s="34">
        <v>1547</v>
      </c>
      <c r="K194" s="35">
        <v>3.86</v>
      </c>
      <c r="L194" s="36">
        <f t="shared" si="74"/>
        <v>5971.42</v>
      </c>
      <c r="M194" s="37">
        <v>3.43</v>
      </c>
      <c r="N194" s="35">
        <f t="shared" si="70"/>
        <v>5306.21</v>
      </c>
      <c r="O194" s="38">
        <f t="shared" si="71"/>
        <v>0.42999999999999972</v>
      </c>
      <c r="P194" s="39">
        <f t="shared" si="72"/>
        <v>665.20999999999958</v>
      </c>
      <c r="Q194" s="57">
        <v>5971.42</v>
      </c>
      <c r="R194" s="45" t="s">
        <v>27</v>
      </c>
      <c r="S194" s="45">
        <v>0.08</v>
      </c>
      <c r="T194" s="45">
        <f t="shared" si="57"/>
        <v>123.76</v>
      </c>
      <c r="U194" s="53"/>
      <c r="V194" s="47"/>
      <c r="W194" s="48"/>
      <c r="X194" s="48"/>
      <c r="Y194" s="48"/>
      <c r="Z194" s="48"/>
    </row>
    <row r="195" spans="1:26" s="1" customFormat="1" ht="33" hidden="1" customHeight="1">
      <c r="A195" s="22" t="s">
        <v>480</v>
      </c>
      <c r="B195" s="23">
        <v>43390</v>
      </c>
      <c r="C195" s="24">
        <v>240204</v>
      </c>
      <c r="D195" s="22">
        <v>4963</v>
      </c>
      <c r="E195" s="25" t="s">
        <v>376</v>
      </c>
      <c r="F195" s="26" t="s">
        <v>481</v>
      </c>
      <c r="G195" s="23">
        <v>43451</v>
      </c>
      <c r="H195" s="23">
        <v>43473</v>
      </c>
      <c r="I195" s="24" t="s">
        <v>26</v>
      </c>
      <c r="J195" s="34">
        <v>1760</v>
      </c>
      <c r="K195" s="35">
        <v>3.98</v>
      </c>
      <c r="L195" s="36">
        <f t="shared" si="74"/>
        <v>7004.8</v>
      </c>
      <c r="M195" s="37">
        <v>3.38</v>
      </c>
      <c r="N195" s="35">
        <f t="shared" si="70"/>
        <v>5948.8</v>
      </c>
      <c r="O195" s="38">
        <f t="shared" si="71"/>
        <v>0.60000000000000009</v>
      </c>
      <c r="P195" s="39">
        <f t="shared" si="72"/>
        <v>1056.0000000000002</v>
      </c>
      <c r="Q195" s="57">
        <v>7004.8</v>
      </c>
      <c r="R195" s="45" t="s">
        <v>27</v>
      </c>
      <c r="S195" s="45">
        <v>0.08</v>
      </c>
      <c r="T195" s="45">
        <f t="shared" si="57"/>
        <v>140.80000000000001</v>
      </c>
      <c r="U195" s="53"/>
      <c r="V195" s="47"/>
      <c r="W195" s="48"/>
      <c r="X195" s="48"/>
      <c r="Y195" s="48"/>
      <c r="Z195" s="48"/>
    </row>
    <row r="196" spans="1:26" s="1" customFormat="1" ht="33" hidden="1" customHeight="1">
      <c r="A196" s="22" t="s">
        <v>480</v>
      </c>
      <c r="B196" s="23">
        <v>43390</v>
      </c>
      <c r="C196" s="24">
        <v>240213</v>
      </c>
      <c r="D196" s="22">
        <v>4963</v>
      </c>
      <c r="E196" s="25" t="s">
        <v>376</v>
      </c>
      <c r="F196" s="26" t="s">
        <v>481</v>
      </c>
      <c r="G196" s="23">
        <v>43451</v>
      </c>
      <c r="H196" s="23">
        <v>43473</v>
      </c>
      <c r="I196" s="24" t="s">
        <v>26</v>
      </c>
      <c r="J196" s="34">
        <v>448</v>
      </c>
      <c r="K196" s="35">
        <v>3.98</v>
      </c>
      <c r="L196" s="36">
        <f t="shared" si="74"/>
        <v>1783.04</v>
      </c>
      <c r="M196" s="37">
        <v>3.38</v>
      </c>
      <c r="N196" s="35">
        <f t="shared" si="70"/>
        <v>1514.24</v>
      </c>
      <c r="O196" s="38">
        <f t="shared" si="71"/>
        <v>0.60000000000000009</v>
      </c>
      <c r="P196" s="39">
        <f t="shared" si="72"/>
        <v>268.80000000000007</v>
      </c>
      <c r="Q196" s="57">
        <v>1783.04</v>
      </c>
      <c r="R196" s="45" t="s">
        <v>27</v>
      </c>
      <c r="S196" s="45">
        <v>0.08</v>
      </c>
      <c r="T196" s="45">
        <f t="shared" si="57"/>
        <v>35.840000000000003</v>
      </c>
      <c r="U196" s="53"/>
      <c r="V196" s="47"/>
      <c r="W196" s="48"/>
      <c r="X196" s="48"/>
      <c r="Y196" s="48"/>
      <c r="Z196" s="48"/>
    </row>
    <row r="197" spans="1:26" s="1" customFormat="1" ht="33" hidden="1" customHeight="1">
      <c r="A197" s="22" t="s">
        <v>482</v>
      </c>
      <c r="B197" s="23">
        <v>43390</v>
      </c>
      <c r="C197" s="24">
        <v>240296</v>
      </c>
      <c r="D197" s="22">
        <v>4966</v>
      </c>
      <c r="E197" s="25" t="s">
        <v>376</v>
      </c>
      <c r="F197" s="26" t="s">
        <v>483</v>
      </c>
      <c r="G197" s="23">
        <v>43451</v>
      </c>
      <c r="H197" s="23">
        <v>43473</v>
      </c>
      <c r="I197" s="24" t="s">
        <v>26</v>
      </c>
      <c r="J197" s="34">
        <v>1312</v>
      </c>
      <c r="K197" s="35">
        <v>4.3099999999999996</v>
      </c>
      <c r="L197" s="36">
        <f t="shared" si="74"/>
        <v>5654.7199999999993</v>
      </c>
      <c r="M197" s="37">
        <v>3.43</v>
      </c>
      <c r="N197" s="35">
        <f t="shared" si="70"/>
        <v>4500.16</v>
      </c>
      <c r="O197" s="38">
        <f t="shared" si="71"/>
        <v>0.87999999999999945</v>
      </c>
      <c r="P197" s="39">
        <f t="shared" si="72"/>
        <v>1154.5599999999993</v>
      </c>
      <c r="Q197" s="57">
        <v>5654.72</v>
      </c>
      <c r="R197" s="45" t="s">
        <v>27</v>
      </c>
      <c r="S197" s="45">
        <v>0.06</v>
      </c>
      <c r="T197" s="45">
        <f t="shared" ref="T197:T260" si="75">+S197*J197</f>
        <v>78.72</v>
      </c>
      <c r="U197" s="53"/>
      <c r="V197" s="47"/>
      <c r="W197" s="48"/>
      <c r="X197" s="48"/>
      <c r="Y197" s="48"/>
      <c r="Z197" s="48"/>
    </row>
    <row r="198" spans="1:26" s="1" customFormat="1" ht="33" hidden="1" customHeight="1">
      <c r="A198" s="22" t="s">
        <v>482</v>
      </c>
      <c r="B198" s="23">
        <v>43390</v>
      </c>
      <c r="C198" s="24">
        <v>240305</v>
      </c>
      <c r="D198" s="22">
        <v>4966</v>
      </c>
      <c r="E198" s="25" t="s">
        <v>376</v>
      </c>
      <c r="F198" s="26" t="s">
        <v>483</v>
      </c>
      <c r="G198" s="23">
        <v>43451</v>
      </c>
      <c r="H198" s="23">
        <v>43473</v>
      </c>
      <c r="I198" s="24" t="s">
        <v>26</v>
      </c>
      <c r="J198" s="34">
        <v>880</v>
      </c>
      <c r="K198" s="35">
        <v>4.3099999999999996</v>
      </c>
      <c r="L198" s="36">
        <f t="shared" si="74"/>
        <v>3792.7999999999997</v>
      </c>
      <c r="M198" s="37">
        <v>3.43</v>
      </c>
      <c r="N198" s="35">
        <f t="shared" si="70"/>
        <v>3018.4</v>
      </c>
      <c r="O198" s="38">
        <f t="shared" si="71"/>
        <v>0.87999999999999945</v>
      </c>
      <c r="P198" s="39">
        <f t="shared" si="72"/>
        <v>774.39999999999952</v>
      </c>
      <c r="Q198" s="57">
        <v>3792.8</v>
      </c>
      <c r="R198" s="45" t="s">
        <v>27</v>
      </c>
      <c r="S198" s="45">
        <v>0.06</v>
      </c>
      <c r="T198" s="45">
        <f t="shared" si="75"/>
        <v>52.8</v>
      </c>
      <c r="U198" s="53"/>
      <c r="V198" s="47"/>
      <c r="W198" s="48"/>
      <c r="X198" s="48"/>
      <c r="Y198" s="48"/>
      <c r="Z198" s="48"/>
    </row>
    <row r="199" spans="1:26" s="1" customFormat="1" ht="33" hidden="1" customHeight="1">
      <c r="A199" s="22" t="s">
        <v>482</v>
      </c>
      <c r="B199" s="23">
        <v>43390</v>
      </c>
      <c r="C199" s="24">
        <v>240341</v>
      </c>
      <c r="D199" s="22">
        <v>4967</v>
      </c>
      <c r="E199" s="25" t="s">
        <v>376</v>
      </c>
      <c r="F199" s="26" t="s">
        <v>484</v>
      </c>
      <c r="G199" s="23">
        <v>43451</v>
      </c>
      <c r="H199" s="23">
        <v>43473</v>
      </c>
      <c r="I199" s="24" t="s">
        <v>26</v>
      </c>
      <c r="J199" s="34">
        <v>359</v>
      </c>
      <c r="K199" s="35">
        <v>3.89</v>
      </c>
      <c r="L199" s="36">
        <f t="shared" si="74"/>
        <v>1396.51</v>
      </c>
      <c r="M199" s="37">
        <v>3.23</v>
      </c>
      <c r="N199" s="35">
        <f t="shared" ref="N199:N220" si="76">+M199*J199</f>
        <v>1159.57</v>
      </c>
      <c r="O199" s="38">
        <f t="shared" ref="O199:O220" si="77">+K199-M199</f>
        <v>0.66000000000000014</v>
      </c>
      <c r="P199" s="39">
        <f t="shared" ref="P199:P220" si="78">+O199*J199</f>
        <v>236.94000000000005</v>
      </c>
      <c r="Q199" s="57">
        <v>1396.51</v>
      </c>
      <c r="R199" s="45" t="s">
        <v>27</v>
      </c>
      <c r="S199" s="45">
        <v>0.06</v>
      </c>
      <c r="T199" s="45">
        <f t="shared" si="75"/>
        <v>21.54</v>
      </c>
      <c r="U199" s="53"/>
      <c r="V199" s="47"/>
      <c r="W199" s="48"/>
      <c r="X199" s="48"/>
      <c r="Y199" s="48"/>
      <c r="Z199" s="48"/>
    </row>
    <row r="200" spans="1:26" s="1" customFormat="1" ht="33" hidden="1" customHeight="1">
      <c r="A200" s="22" t="s">
        <v>485</v>
      </c>
      <c r="B200" s="23">
        <v>43390</v>
      </c>
      <c r="C200" s="24">
        <v>240433</v>
      </c>
      <c r="D200" s="22">
        <v>4970</v>
      </c>
      <c r="E200" s="25" t="s">
        <v>376</v>
      </c>
      <c r="F200" s="26" t="s">
        <v>486</v>
      </c>
      <c r="G200" s="23">
        <v>43451</v>
      </c>
      <c r="H200" s="23">
        <v>43473</v>
      </c>
      <c r="I200" s="24" t="s">
        <v>26</v>
      </c>
      <c r="J200" s="34">
        <v>1648</v>
      </c>
      <c r="K200" s="35">
        <v>5.5</v>
      </c>
      <c r="L200" s="36">
        <f t="shared" si="74"/>
        <v>9064</v>
      </c>
      <c r="M200" s="37">
        <v>4.8499999999999996</v>
      </c>
      <c r="N200" s="35">
        <f t="shared" si="76"/>
        <v>7992.7999999999993</v>
      </c>
      <c r="O200" s="38">
        <f t="shared" si="77"/>
        <v>0.65000000000000036</v>
      </c>
      <c r="P200" s="39">
        <f t="shared" si="78"/>
        <v>1071.2000000000005</v>
      </c>
      <c r="Q200" s="57">
        <v>9064</v>
      </c>
      <c r="R200" s="45" t="s">
        <v>27</v>
      </c>
      <c r="S200" s="45">
        <v>0.1</v>
      </c>
      <c r="T200" s="45">
        <f t="shared" si="75"/>
        <v>164.8</v>
      </c>
      <c r="U200" s="53"/>
      <c r="V200" s="47"/>
      <c r="W200" s="48"/>
      <c r="X200" s="48"/>
      <c r="Y200" s="48"/>
      <c r="Z200" s="48"/>
    </row>
    <row r="201" spans="1:26" s="1" customFormat="1" ht="33" hidden="1" customHeight="1">
      <c r="A201" s="22" t="s">
        <v>485</v>
      </c>
      <c r="B201" s="23">
        <v>43390</v>
      </c>
      <c r="C201" s="24">
        <v>240442</v>
      </c>
      <c r="D201" s="22">
        <v>4970</v>
      </c>
      <c r="E201" s="25" t="s">
        <v>376</v>
      </c>
      <c r="F201" s="26" t="s">
        <v>486</v>
      </c>
      <c r="G201" s="23">
        <v>43451</v>
      </c>
      <c r="H201" s="23">
        <v>43473</v>
      </c>
      <c r="I201" s="24" t="s">
        <v>26</v>
      </c>
      <c r="J201" s="34">
        <v>554</v>
      </c>
      <c r="K201" s="35">
        <v>5.5</v>
      </c>
      <c r="L201" s="36">
        <f t="shared" si="74"/>
        <v>3047</v>
      </c>
      <c r="M201" s="37">
        <v>4.8499999999999996</v>
      </c>
      <c r="N201" s="35">
        <f t="shared" si="76"/>
        <v>2686.8999999999996</v>
      </c>
      <c r="O201" s="38">
        <f t="shared" si="77"/>
        <v>0.65000000000000036</v>
      </c>
      <c r="P201" s="39">
        <f t="shared" si="78"/>
        <v>360.10000000000019</v>
      </c>
      <c r="Q201" s="57">
        <v>3047</v>
      </c>
      <c r="R201" s="45" t="s">
        <v>27</v>
      </c>
      <c r="S201" s="45">
        <v>0.1</v>
      </c>
      <c r="T201" s="45">
        <f t="shared" si="75"/>
        <v>55.400000000000006</v>
      </c>
      <c r="U201" s="53"/>
      <c r="V201" s="47"/>
      <c r="W201" s="48"/>
      <c r="X201" s="48"/>
      <c r="Y201" s="48"/>
      <c r="Z201" s="48"/>
    </row>
    <row r="202" spans="1:26" s="1" customFormat="1" ht="33" hidden="1" customHeight="1">
      <c r="A202" s="22" t="s">
        <v>480</v>
      </c>
      <c r="B202" s="23">
        <v>43390</v>
      </c>
      <c r="C202" s="24">
        <v>243358</v>
      </c>
      <c r="D202" s="22">
        <v>4964</v>
      </c>
      <c r="E202" s="25" t="s">
        <v>376</v>
      </c>
      <c r="F202" s="26" t="s">
        <v>487</v>
      </c>
      <c r="G202" s="23">
        <v>43451</v>
      </c>
      <c r="H202" s="23">
        <v>43473</v>
      </c>
      <c r="I202" s="24" t="s">
        <v>26</v>
      </c>
      <c r="J202" s="34">
        <v>816</v>
      </c>
      <c r="K202" s="35">
        <v>3.86</v>
      </c>
      <c r="L202" s="36">
        <f t="shared" si="74"/>
        <v>3149.7599999999998</v>
      </c>
      <c r="M202" s="37">
        <v>3.13</v>
      </c>
      <c r="N202" s="35">
        <f t="shared" si="76"/>
        <v>2554.08</v>
      </c>
      <c r="O202" s="38">
        <f t="shared" si="77"/>
        <v>0.73</v>
      </c>
      <c r="P202" s="39">
        <f t="shared" si="78"/>
        <v>595.67999999999995</v>
      </c>
      <c r="Q202" s="57">
        <v>3149.76</v>
      </c>
      <c r="R202" s="45" t="s">
        <v>27</v>
      </c>
      <c r="S202" s="45">
        <v>0.08</v>
      </c>
      <c r="T202" s="45">
        <f t="shared" si="75"/>
        <v>65.28</v>
      </c>
      <c r="U202" s="53"/>
      <c r="V202" s="47"/>
      <c r="W202" s="48"/>
      <c r="X202" s="48"/>
      <c r="Y202" s="48"/>
      <c r="Z202" s="48"/>
    </row>
    <row r="203" spans="1:26" s="1" customFormat="1" ht="33" hidden="1" customHeight="1">
      <c r="A203" s="22" t="s">
        <v>480</v>
      </c>
      <c r="B203" s="23">
        <v>43390</v>
      </c>
      <c r="C203" s="24">
        <v>243367</v>
      </c>
      <c r="D203" s="22">
        <v>4964</v>
      </c>
      <c r="E203" s="25" t="s">
        <v>376</v>
      </c>
      <c r="F203" s="26" t="s">
        <v>487</v>
      </c>
      <c r="G203" s="23">
        <v>43451</v>
      </c>
      <c r="H203" s="23">
        <v>43473</v>
      </c>
      <c r="I203" s="24" t="s">
        <v>26</v>
      </c>
      <c r="J203" s="34">
        <v>277</v>
      </c>
      <c r="K203" s="35">
        <v>3.86</v>
      </c>
      <c r="L203" s="36">
        <f t="shared" si="74"/>
        <v>1069.22</v>
      </c>
      <c r="M203" s="37">
        <v>3.13</v>
      </c>
      <c r="N203" s="35">
        <f t="shared" si="76"/>
        <v>867.01</v>
      </c>
      <c r="O203" s="38">
        <f t="shared" si="77"/>
        <v>0.73</v>
      </c>
      <c r="P203" s="39">
        <f t="shared" si="78"/>
        <v>202.21</v>
      </c>
      <c r="Q203" s="57">
        <v>1069.22</v>
      </c>
      <c r="R203" s="45" t="s">
        <v>27</v>
      </c>
      <c r="S203" s="45">
        <v>0.08</v>
      </c>
      <c r="T203" s="45">
        <f t="shared" si="75"/>
        <v>22.16</v>
      </c>
      <c r="U203" s="53"/>
      <c r="V203" s="47"/>
      <c r="W203" s="48"/>
      <c r="X203" s="48"/>
      <c r="Y203" s="48"/>
      <c r="Z203" s="48"/>
    </row>
    <row r="204" spans="1:26" s="1" customFormat="1" ht="33" hidden="1" customHeight="1">
      <c r="A204" s="22" t="s">
        <v>478</v>
      </c>
      <c r="B204" s="23">
        <v>43390</v>
      </c>
      <c r="C204" s="24">
        <v>249444</v>
      </c>
      <c r="D204" s="22">
        <v>4960</v>
      </c>
      <c r="E204" s="25" t="s">
        <v>376</v>
      </c>
      <c r="F204" s="26" t="s">
        <v>479</v>
      </c>
      <c r="G204" s="23">
        <v>43451</v>
      </c>
      <c r="H204" s="23">
        <v>43473</v>
      </c>
      <c r="I204" s="24" t="s">
        <v>26</v>
      </c>
      <c r="J204" s="34">
        <v>726</v>
      </c>
      <c r="K204" s="35">
        <v>3.86</v>
      </c>
      <c r="L204" s="36">
        <f t="shared" si="74"/>
        <v>2802.36</v>
      </c>
      <c r="M204" s="37">
        <v>3.43</v>
      </c>
      <c r="N204" s="35">
        <f t="shared" si="76"/>
        <v>2490.1800000000003</v>
      </c>
      <c r="O204" s="38">
        <f t="shared" si="77"/>
        <v>0.42999999999999972</v>
      </c>
      <c r="P204" s="39">
        <f t="shared" si="78"/>
        <v>312.17999999999978</v>
      </c>
      <c r="Q204" s="57">
        <v>2802.36</v>
      </c>
      <c r="R204" s="45" t="s">
        <v>27</v>
      </c>
      <c r="S204" s="45">
        <v>0.08</v>
      </c>
      <c r="T204" s="45">
        <f t="shared" si="75"/>
        <v>58.08</v>
      </c>
      <c r="U204" s="53"/>
      <c r="V204" s="47"/>
      <c r="W204" s="48"/>
      <c r="X204" s="48"/>
      <c r="Y204" s="48"/>
      <c r="Z204" s="48"/>
    </row>
    <row r="205" spans="1:26" s="1" customFormat="1" ht="33" hidden="1" customHeight="1">
      <c r="A205" s="22" t="s">
        <v>476</v>
      </c>
      <c r="B205" s="23">
        <v>43390</v>
      </c>
      <c r="C205" s="24">
        <v>249462</v>
      </c>
      <c r="D205" s="22">
        <v>4957</v>
      </c>
      <c r="E205" s="25" t="s">
        <v>376</v>
      </c>
      <c r="F205" s="26" t="s">
        <v>477</v>
      </c>
      <c r="G205" s="23">
        <v>43451</v>
      </c>
      <c r="H205" s="23">
        <v>43473</v>
      </c>
      <c r="I205" s="24" t="s">
        <v>26</v>
      </c>
      <c r="J205" s="34">
        <v>484</v>
      </c>
      <c r="K205" s="35">
        <v>3.18</v>
      </c>
      <c r="L205" s="36">
        <f t="shared" si="74"/>
        <v>1539.1200000000001</v>
      </c>
      <c r="M205" s="37">
        <v>2.68</v>
      </c>
      <c r="N205" s="35">
        <f t="shared" si="76"/>
        <v>1297.1200000000001</v>
      </c>
      <c r="O205" s="38">
        <f t="shared" si="77"/>
        <v>0.5</v>
      </c>
      <c r="P205" s="39">
        <f t="shared" si="78"/>
        <v>242</v>
      </c>
      <c r="Q205" s="57">
        <v>1539.12</v>
      </c>
      <c r="R205" s="45" t="s">
        <v>27</v>
      </c>
      <c r="S205" s="45">
        <v>0.1</v>
      </c>
      <c r="T205" s="45">
        <f t="shared" si="75"/>
        <v>48.400000000000006</v>
      </c>
      <c r="U205" s="53"/>
      <c r="V205" s="47"/>
      <c r="W205" s="48"/>
      <c r="X205" s="48"/>
      <c r="Y205" s="48"/>
      <c r="Z205" s="48"/>
    </row>
    <row r="206" spans="1:26" s="1" customFormat="1" ht="33" hidden="1" customHeight="1">
      <c r="A206" s="22" t="s">
        <v>480</v>
      </c>
      <c r="B206" s="23">
        <v>43390</v>
      </c>
      <c r="C206" s="24">
        <v>249471</v>
      </c>
      <c r="D206" s="22">
        <v>4963</v>
      </c>
      <c r="E206" s="25" t="s">
        <v>376</v>
      </c>
      <c r="F206" s="26" t="s">
        <v>481</v>
      </c>
      <c r="G206" s="23">
        <v>43451</v>
      </c>
      <c r="H206" s="23">
        <v>43473</v>
      </c>
      <c r="I206" s="24" t="s">
        <v>26</v>
      </c>
      <c r="J206" s="34">
        <v>601</v>
      </c>
      <c r="K206" s="35">
        <v>3.98</v>
      </c>
      <c r="L206" s="36">
        <f t="shared" si="74"/>
        <v>2391.98</v>
      </c>
      <c r="M206" s="37">
        <v>3.38</v>
      </c>
      <c r="N206" s="35">
        <f t="shared" si="76"/>
        <v>2031.3799999999999</v>
      </c>
      <c r="O206" s="38">
        <f t="shared" si="77"/>
        <v>0.60000000000000009</v>
      </c>
      <c r="P206" s="39">
        <f t="shared" si="78"/>
        <v>360.60000000000008</v>
      </c>
      <c r="Q206" s="57">
        <v>2391.98</v>
      </c>
      <c r="R206" s="45" t="s">
        <v>27</v>
      </c>
      <c r="S206" s="45">
        <v>0.08</v>
      </c>
      <c r="T206" s="45">
        <f t="shared" si="75"/>
        <v>48.08</v>
      </c>
      <c r="U206" s="53"/>
      <c r="V206" s="47"/>
      <c r="W206" s="48"/>
      <c r="X206" s="48"/>
      <c r="Y206" s="48"/>
      <c r="Z206" s="48"/>
    </row>
    <row r="207" spans="1:26" s="1" customFormat="1" ht="33" hidden="1" customHeight="1">
      <c r="A207" s="22" t="s">
        <v>480</v>
      </c>
      <c r="B207" s="23">
        <v>43390</v>
      </c>
      <c r="C207" s="24">
        <v>249509</v>
      </c>
      <c r="D207" s="22">
        <v>4964</v>
      </c>
      <c r="E207" s="25" t="s">
        <v>376</v>
      </c>
      <c r="F207" s="26" t="s">
        <v>487</v>
      </c>
      <c r="G207" s="23">
        <v>43451</v>
      </c>
      <c r="H207" s="23">
        <v>43473</v>
      </c>
      <c r="I207" s="24" t="s">
        <v>26</v>
      </c>
      <c r="J207" s="34">
        <v>399</v>
      </c>
      <c r="K207" s="35">
        <v>3.86</v>
      </c>
      <c r="L207" s="36">
        <f t="shared" si="74"/>
        <v>1540.1399999999999</v>
      </c>
      <c r="M207" s="37">
        <v>3.13</v>
      </c>
      <c r="N207" s="35">
        <f t="shared" si="76"/>
        <v>1248.8699999999999</v>
      </c>
      <c r="O207" s="38">
        <f t="shared" si="77"/>
        <v>0.73</v>
      </c>
      <c r="P207" s="39">
        <f t="shared" si="78"/>
        <v>291.27</v>
      </c>
      <c r="Q207" s="57">
        <v>1540.14</v>
      </c>
      <c r="R207" s="45" t="s">
        <v>27</v>
      </c>
      <c r="S207" s="45">
        <v>0.08</v>
      </c>
      <c r="T207" s="45">
        <f t="shared" si="75"/>
        <v>31.92</v>
      </c>
      <c r="U207" s="53"/>
      <c r="V207" s="47"/>
      <c r="W207" s="48"/>
      <c r="X207" s="48"/>
      <c r="Y207" s="48"/>
      <c r="Z207" s="48"/>
    </row>
    <row r="208" spans="1:26" s="1" customFormat="1" ht="33" hidden="1" customHeight="1">
      <c r="A208" s="22" t="s">
        <v>476</v>
      </c>
      <c r="B208" s="23">
        <v>43390</v>
      </c>
      <c r="C208" s="24">
        <v>249545</v>
      </c>
      <c r="D208" s="22">
        <v>4959</v>
      </c>
      <c r="E208" s="25" t="s">
        <v>376</v>
      </c>
      <c r="F208" s="26" t="s">
        <v>488</v>
      </c>
      <c r="G208" s="23">
        <v>43451</v>
      </c>
      <c r="H208" s="23">
        <v>43473</v>
      </c>
      <c r="I208" s="24" t="s">
        <v>26</v>
      </c>
      <c r="J208" s="34">
        <v>300</v>
      </c>
      <c r="K208" s="35">
        <v>3.18</v>
      </c>
      <c r="L208" s="36">
        <f t="shared" si="74"/>
        <v>954</v>
      </c>
      <c r="M208" s="37">
        <v>2.79</v>
      </c>
      <c r="N208" s="35">
        <f t="shared" si="76"/>
        <v>837</v>
      </c>
      <c r="O208" s="38">
        <f t="shared" si="77"/>
        <v>0.39000000000000012</v>
      </c>
      <c r="P208" s="39">
        <f t="shared" si="78"/>
        <v>117.00000000000004</v>
      </c>
      <c r="Q208" s="57">
        <v>954</v>
      </c>
      <c r="R208" s="45" t="s">
        <v>27</v>
      </c>
      <c r="S208" s="45">
        <v>0.1</v>
      </c>
      <c r="T208" s="45">
        <f t="shared" si="75"/>
        <v>30</v>
      </c>
      <c r="U208" s="53"/>
      <c r="V208" s="47"/>
      <c r="W208" s="48"/>
      <c r="X208" s="48"/>
      <c r="Y208" s="48"/>
      <c r="Z208" s="48"/>
    </row>
    <row r="209" spans="1:26" s="1" customFormat="1" ht="33" hidden="1" customHeight="1">
      <c r="A209" s="22" t="s">
        <v>478</v>
      </c>
      <c r="B209" s="23">
        <v>43390</v>
      </c>
      <c r="C209" s="24">
        <v>249554</v>
      </c>
      <c r="D209" s="22">
        <v>4961</v>
      </c>
      <c r="E209" s="25" t="s">
        <v>376</v>
      </c>
      <c r="F209" s="26" t="s">
        <v>489</v>
      </c>
      <c r="G209" s="23">
        <v>43451</v>
      </c>
      <c r="H209" s="23">
        <v>43473</v>
      </c>
      <c r="I209" s="24" t="s">
        <v>26</v>
      </c>
      <c r="J209" s="34">
        <v>540</v>
      </c>
      <c r="K209" s="35">
        <v>3.86</v>
      </c>
      <c r="L209" s="36">
        <f t="shared" si="74"/>
        <v>2084.4</v>
      </c>
      <c r="M209" s="37">
        <v>3.43</v>
      </c>
      <c r="N209" s="35">
        <f t="shared" si="76"/>
        <v>1852.2</v>
      </c>
      <c r="O209" s="38">
        <f t="shared" si="77"/>
        <v>0.42999999999999972</v>
      </c>
      <c r="P209" s="39">
        <f t="shared" si="78"/>
        <v>232.19999999999985</v>
      </c>
      <c r="Q209" s="57">
        <v>2084.4</v>
      </c>
      <c r="R209" s="45" t="s">
        <v>27</v>
      </c>
      <c r="S209" s="45">
        <v>0.08</v>
      </c>
      <c r="T209" s="45">
        <f t="shared" si="75"/>
        <v>43.2</v>
      </c>
      <c r="U209" s="53"/>
      <c r="V209" s="47"/>
      <c r="W209" s="48"/>
      <c r="X209" s="48"/>
      <c r="Y209" s="48"/>
      <c r="Z209" s="48"/>
    </row>
    <row r="210" spans="1:26" s="1" customFormat="1" ht="33" hidden="1" customHeight="1">
      <c r="A210" s="22" t="s">
        <v>485</v>
      </c>
      <c r="B210" s="23">
        <v>43390</v>
      </c>
      <c r="C210" s="24">
        <v>249600</v>
      </c>
      <c r="D210" s="22">
        <v>4971</v>
      </c>
      <c r="E210" s="25" t="s">
        <v>376</v>
      </c>
      <c r="F210" s="26" t="s">
        <v>490</v>
      </c>
      <c r="G210" s="23">
        <v>43451</v>
      </c>
      <c r="H210" s="23">
        <v>43473</v>
      </c>
      <c r="I210" s="24" t="s">
        <v>26</v>
      </c>
      <c r="J210" s="34">
        <v>330</v>
      </c>
      <c r="K210" s="35">
        <v>5.6</v>
      </c>
      <c r="L210" s="36">
        <f t="shared" si="74"/>
        <v>1847.9999999999998</v>
      </c>
      <c r="M210" s="37">
        <v>4.13</v>
      </c>
      <c r="N210" s="35">
        <f t="shared" si="76"/>
        <v>1362.8999999999999</v>
      </c>
      <c r="O210" s="38">
        <f t="shared" si="77"/>
        <v>1.4699999999999998</v>
      </c>
      <c r="P210" s="39">
        <f t="shared" si="78"/>
        <v>485.09999999999991</v>
      </c>
      <c r="Q210" s="57">
        <v>1848</v>
      </c>
      <c r="R210" s="45" t="s">
        <v>27</v>
      </c>
      <c r="S210" s="45">
        <v>0.1</v>
      </c>
      <c r="T210" s="45">
        <f t="shared" si="75"/>
        <v>33</v>
      </c>
      <c r="U210" s="53"/>
      <c r="V210" s="47"/>
      <c r="W210" s="48"/>
      <c r="X210" s="48"/>
      <c r="Y210" s="48"/>
      <c r="Z210" s="48"/>
    </row>
    <row r="211" spans="1:26" s="1" customFormat="1" ht="33" hidden="1" customHeight="1">
      <c r="A211" s="22" t="s">
        <v>485</v>
      </c>
      <c r="B211" s="23">
        <v>43390</v>
      </c>
      <c r="C211" s="24">
        <v>249628</v>
      </c>
      <c r="D211" s="22">
        <v>4971</v>
      </c>
      <c r="E211" s="25" t="s">
        <v>376</v>
      </c>
      <c r="F211" s="26" t="s">
        <v>490</v>
      </c>
      <c r="G211" s="23">
        <v>43451</v>
      </c>
      <c r="H211" s="23">
        <v>43473</v>
      </c>
      <c r="I211" s="24" t="s">
        <v>26</v>
      </c>
      <c r="J211" s="34">
        <v>768</v>
      </c>
      <c r="K211" s="35">
        <v>5.6</v>
      </c>
      <c r="L211" s="36">
        <f t="shared" si="74"/>
        <v>4300.7999999999993</v>
      </c>
      <c r="M211" s="37">
        <v>4.13</v>
      </c>
      <c r="N211" s="35">
        <f t="shared" si="76"/>
        <v>3171.84</v>
      </c>
      <c r="O211" s="38">
        <f t="shared" si="77"/>
        <v>1.4699999999999998</v>
      </c>
      <c r="P211" s="39">
        <f t="shared" si="78"/>
        <v>1128.9599999999998</v>
      </c>
      <c r="Q211" s="57">
        <v>4300.8</v>
      </c>
      <c r="R211" s="45" t="s">
        <v>27</v>
      </c>
      <c r="S211" s="45">
        <v>0.1</v>
      </c>
      <c r="T211" s="45">
        <f t="shared" si="75"/>
        <v>76.800000000000011</v>
      </c>
      <c r="U211" s="53"/>
      <c r="V211" s="47"/>
      <c r="W211" s="48"/>
      <c r="X211" s="48"/>
      <c r="Y211" s="48"/>
      <c r="Z211" s="48"/>
    </row>
    <row r="212" spans="1:26" s="1" customFormat="1" ht="33" hidden="1" customHeight="1">
      <c r="A212" s="22" t="s">
        <v>485</v>
      </c>
      <c r="B212" s="23">
        <v>43390</v>
      </c>
      <c r="C212" s="24">
        <v>249637</v>
      </c>
      <c r="D212" s="22">
        <v>4970</v>
      </c>
      <c r="E212" s="25" t="s">
        <v>376</v>
      </c>
      <c r="F212" s="26" t="s">
        <v>486</v>
      </c>
      <c r="G212" s="23">
        <v>43451</v>
      </c>
      <c r="H212" s="23">
        <v>43473</v>
      </c>
      <c r="I212" s="24" t="s">
        <v>26</v>
      </c>
      <c r="J212" s="34">
        <v>451</v>
      </c>
      <c r="K212" s="35">
        <v>5.5</v>
      </c>
      <c r="L212" s="36">
        <f t="shared" si="74"/>
        <v>2480.5</v>
      </c>
      <c r="M212" s="37">
        <v>4.8499999999999996</v>
      </c>
      <c r="N212" s="35">
        <f t="shared" si="76"/>
        <v>2187.35</v>
      </c>
      <c r="O212" s="38">
        <f t="shared" si="77"/>
        <v>0.65000000000000036</v>
      </c>
      <c r="P212" s="39">
        <f t="shared" si="78"/>
        <v>293.15000000000015</v>
      </c>
      <c r="Q212" s="57">
        <v>2480.5</v>
      </c>
      <c r="R212" s="45" t="s">
        <v>27</v>
      </c>
      <c r="S212" s="45">
        <v>0.1</v>
      </c>
      <c r="T212" s="45">
        <f t="shared" si="75"/>
        <v>45.1</v>
      </c>
      <c r="U212" s="53"/>
      <c r="V212" s="47"/>
      <c r="W212" s="48"/>
      <c r="X212" s="48"/>
      <c r="Y212" s="48"/>
      <c r="Z212" s="48"/>
    </row>
    <row r="213" spans="1:26" s="1" customFormat="1" ht="33" hidden="1" customHeight="1">
      <c r="A213" s="22" t="s">
        <v>482</v>
      </c>
      <c r="B213" s="23">
        <v>43390</v>
      </c>
      <c r="C213" s="24">
        <v>251388</v>
      </c>
      <c r="D213" s="22">
        <v>4968</v>
      </c>
      <c r="E213" s="25" t="s">
        <v>376</v>
      </c>
      <c r="F213" s="26" t="s">
        <v>491</v>
      </c>
      <c r="G213" s="23">
        <v>43451</v>
      </c>
      <c r="H213" s="23">
        <v>43473</v>
      </c>
      <c r="I213" s="24" t="s">
        <v>26</v>
      </c>
      <c r="J213" s="34">
        <v>688</v>
      </c>
      <c r="K213" s="35">
        <v>4.01</v>
      </c>
      <c r="L213" s="36">
        <f t="shared" si="74"/>
        <v>2758.8799999999997</v>
      </c>
      <c r="M213" s="37">
        <v>3.08</v>
      </c>
      <c r="N213" s="35">
        <f t="shared" si="76"/>
        <v>2119.04</v>
      </c>
      <c r="O213" s="38">
        <f t="shared" si="77"/>
        <v>0.92999999999999972</v>
      </c>
      <c r="P213" s="39">
        <f t="shared" si="78"/>
        <v>639.8399999999998</v>
      </c>
      <c r="Q213" s="57">
        <v>2758.88</v>
      </c>
      <c r="R213" s="45" t="s">
        <v>27</v>
      </c>
      <c r="S213" s="45">
        <v>0.06</v>
      </c>
      <c r="T213" s="45">
        <f t="shared" si="75"/>
        <v>41.28</v>
      </c>
      <c r="U213" s="53"/>
      <c r="V213" s="47"/>
      <c r="W213" s="48"/>
      <c r="X213" s="48"/>
      <c r="Y213" s="48"/>
      <c r="Z213" s="48"/>
    </row>
    <row r="214" spans="1:26" s="1" customFormat="1" ht="33" hidden="1" customHeight="1">
      <c r="A214" s="22" t="s">
        <v>482</v>
      </c>
      <c r="B214" s="23">
        <v>43390</v>
      </c>
      <c r="C214" s="24">
        <v>251397</v>
      </c>
      <c r="D214" s="22">
        <v>4968</v>
      </c>
      <c r="E214" s="25" t="s">
        <v>376</v>
      </c>
      <c r="F214" s="26" t="s">
        <v>491</v>
      </c>
      <c r="G214" s="23">
        <v>43451</v>
      </c>
      <c r="H214" s="23">
        <v>43473</v>
      </c>
      <c r="I214" s="24" t="s">
        <v>26</v>
      </c>
      <c r="J214" s="34">
        <v>695</v>
      </c>
      <c r="K214" s="35">
        <v>4.01</v>
      </c>
      <c r="L214" s="36">
        <f t="shared" si="74"/>
        <v>2786.95</v>
      </c>
      <c r="M214" s="37">
        <v>3.08</v>
      </c>
      <c r="N214" s="35">
        <f t="shared" si="76"/>
        <v>2140.6</v>
      </c>
      <c r="O214" s="38">
        <f t="shared" si="77"/>
        <v>0.92999999999999972</v>
      </c>
      <c r="P214" s="39">
        <f t="shared" si="78"/>
        <v>646.3499999999998</v>
      </c>
      <c r="Q214" s="57">
        <v>2786.95</v>
      </c>
      <c r="R214" s="45" t="s">
        <v>27</v>
      </c>
      <c r="S214" s="45">
        <v>0.06</v>
      </c>
      <c r="T214" s="45">
        <f t="shared" si="75"/>
        <v>41.699999999999996</v>
      </c>
      <c r="U214" s="53"/>
      <c r="V214" s="47"/>
      <c r="W214" s="48"/>
      <c r="X214" s="48"/>
      <c r="Y214" s="48"/>
      <c r="Z214" s="48"/>
    </row>
    <row r="215" spans="1:26" s="1" customFormat="1" ht="33" hidden="1" customHeight="1">
      <c r="A215" s="22" t="s">
        <v>482</v>
      </c>
      <c r="B215" s="23">
        <v>43390</v>
      </c>
      <c r="C215" s="24">
        <v>264413</v>
      </c>
      <c r="D215" s="22">
        <v>4968</v>
      </c>
      <c r="E215" s="25" t="s">
        <v>376</v>
      </c>
      <c r="F215" s="26" t="s">
        <v>491</v>
      </c>
      <c r="G215" s="23">
        <v>43451</v>
      </c>
      <c r="H215" s="23">
        <v>43473</v>
      </c>
      <c r="I215" s="24" t="s">
        <v>26</v>
      </c>
      <c r="J215" s="34">
        <v>359</v>
      </c>
      <c r="K215" s="35">
        <v>4.01</v>
      </c>
      <c r="L215" s="36">
        <f t="shared" si="74"/>
        <v>1439.59</v>
      </c>
      <c r="M215" s="37">
        <v>3.08</v>
      </c>
      <c r="N215" s="35">
        <f t="shared" si="76"/>
        <v>1105.72</v>
      </c>
      <c r="O215" s="38">
        <f t="shared" si="77"/>
        <v>0.92999999999999972</v>
      </c>
      <c r="P215" s="39">
        <f t="shared" si="78"/>
        <v>333.86999999999989</v>
      </c>
      <c r="Q215" s="57">
        <v>1439.59</v>
      </c>
      <c r="R215" s="45" t="s">
        <v>27</v>
      </c>
      <c r="S215" s="45">
        <v>0.06</v>
      </c>
      <c r="T215" s="45">
        <f t="shared" si="75"/>
        <v>21.54</v>
      </c>
      <c r="U215" s="53"/>
      <c r="V215" s="47"/>
      <c r="W215" s="48"/>
      <c r="X215" s="48"/>
      <c r="Y215" s="48"/>
      <c r="Z215" s="48"/>
    </row>
    <row r="216" spans="1:26" s="1" customFormat="1" ht="33" hidden="1" customHeight="1">
      <c r="A216" s="22" t="s">
        <v>482</v>
      </c>
      <c r="B216" s="23">
        <v>43390</v>
      </c>
      <c r="C216" s="24">
        <v>264422</v>
      </c>
      <c r="D216" s="22">
        <v>4966</v>
      </c>
      <c r="E216" s="25" t="s">
        <v>376</v>
      </c>
      <c r="F216" s="26" t="s">
        <v>483</v>
      </c>
      <c r="G216" s="23">
        <v>43451</v>
      </c>
      <c r="H216" s="23">
        <v>43473</v>
      </c>
      <c r="I216" s="24" t="s">
        <v>26</v>
      </c>
      <c r="J216" s="34">
        <v>440</v>
      </c>
      <c r="K216" s="35">
        <v>4.3099999999999996</v>
      </c>
      <c r="L216" s="36">
        <f t="shared" si="74"/>
        <v>1896.3999999999999</v>
      </c>
      <c r="M216" s="37">
        <v>3.43</v>
      </c>
      <c r="N216" s="35">
        <f t="shared" si="76"/>
        <v>1509.2</v>
      </c>
      <c r="O216" s="38">
        <f t="shared" si="77"/>
        <v>0.87999999999999945</v>
      </c>
      <c r="P216" s="39">
        <f t="shared" si="78"/>
        <v>387.19999999999976</v>
      </c>
      <c r="Q216" s="57">
        <v>1896.4</v>
      </c>
      <c r="R216" s="45" t="s">
        <v>27</v>
      </c>
      <c r="S216" s="45">
        <v>0.06</v>
      </c>
      <c r="T216" s="45">
        <f t="shared" si="75"/>
        <v>26.4</v>
      </c>
      <c r="U216" s="53"/>
      <c r="V216" s="47"/>
      <c r="W216" s="48"/>
      <c r="X216" s="48"/>
      <c r="Y216" s="48"/>
      <c r="Z216" s="48"/>
    </row>
    <row r="217" spans="1:26" s="1" customFormat="1" ht="33" hidden="1" customHeight="1">
      <c r="A217" s="22" t="s">
        <v>485</v>
      </c>
      <c r="B217" s="23">
        <v>43390</v>
      </c>
      <c r="C217" s="24">
        <v>264431</v>
      </c>
      <c r="D217" s="22">
        <v>4971</v>
      </c>
      <c r="E217" s="25" t="s">
        <v>376</v>
      </c>
      <c r="F217" s="26" t="s">
        <v>490</v>
      </c>
      <c r="G217" s="23">
        <v>43451</v>
      </c>
      <c r="H217" s="23">
        <v>43473</v>
      </c>
      <c r="I217" s="24" t="s">
        <v>26</v>
      </c>
      <c r="J217" s="34">
        <v>600</v>
      </c>
      <c r="K217" s="35">
        <v>5.6</v>
      </c>
      <c r="L217" s="36">
        <f t="shared" si="74"/>
        <v>3360</v>
      </c>
      <c r="M217" s="37">
        <v>4.13</v>
      </c>
      <c r="N217" s="35">
        <f t="shared" si="76"/>
        <v>2478</v>
      </c>
      <c r="O217" s="38">
        <f t="shared" si="77"/>
        <v>1.4699999999999998</v>
      </c>
      <c r="P217" s="39">
        <f t="shared" si="78"/>
        <v>881.99999999999989</v>
      </c>
      <c r="Q217" s="57">
        <v>3360</v>
      </c>
      <c r="R217" s="45" t="s">
        <v>27</v>
      </c>
      <c r="S217" s="45">
        <v>0.1</v>
      </c>
      <c r="T217" s="45">
        <f t="shared" si="75"/>
        <v>60</v>
      </c>
      <c r="U217" s="53"/>
      <c r="V217" s="47"/>
      <c r="W217" s="48"/>
      <c r="X217" s="48"/>
      <c r="Y217" s="48"/>
      <c r="Z217" s="48"/>
    </row>
    <row r="218" spans="1:26" s="1" customFormat="1" ht="33" hidden="1" customHeight="1">
      <c r="A218" s="58" t="s">
        <v>492</v>
      </c>
      <c r="B218" s="59">
        <v>43430</v>
      </c>
      <c r="C218" s="60">
        <v>259023</v>
      </c>
      <c r="D218" s="58">
        <v>5451</v>
      </c>
      <c r="E218" s="61" t="s">
        <v>376</v>
      </c>
      <c r="F218" s="62" t="s">
        <v>493</v>
      </c>
      <c r="G218" s="59">
        <v>43472</v>
      </c>
      <c r="H218" s="59">
        <v>43495</v>
      </c>
      <c r="I218" s="60" t="s">
        <v>26</v>
      </c>
      <c r="J218" s="83">
        <v>2112</v>
      </c>
      <c r="K218" s="45">
        <v>3.86</v>
      </c>
      <c r="L218" s="84">
        <f t="shared" si="74"/>
        <v>8152.32</v>
      </c>
      <c r="M218" s="85">
        <v>3.13</v>
      </c>
      <c r="N218" s="45">
        <f t="shared" si="76"/>
        <v>6610.5599999999995</v>
      </c>
      <c r="O218" s="52">
        <f t="shared" si="77"/>
        <v>0.73</v>
      </c>
      <c r="P218" s="86">
        <f t="shared" si="78"/>
        <v>1541.76</v>
      </c>
      <c r="Q218" s="92">
        <v>8152.32</v>
      </c>
      <c r="R218" s="45" t="s">
        <v>27</v>
      </c>
      <c r="S218" s="45">
        <v>0.08</v>
      </c>
      <c r="T218" s="45">
        <f t="shared" si="75"/>
        <v>168.96</v>
      </c>
      <c r="U218" s="110"/>
      <c r="V218" s="47"/>
      <c r="W218" s="48"/>
      <c r="X218" s="48"/>
      <c r="Y218" s="48"/>
      <c r="Z218" s="48"/>
    </row>
    <row r="219" spans="1:26" s="1" customFormat="1" ht="33" hidden="1" customHeight="1">
      <c r="A219" s="58" t="s">
        <v>492</v>
      </c>
      <c r="B219" s="59">
        <v>43430</v>
      </c>
      <c r="C219" s="60">
        <v>259032</v>
      </c>
      <c r="D219" s="58">
        <v>5451</v>
      </c>
      <c r="E219" s="61" t="s">
        <v>376</v>
      </c>
      <c r="F219" s="62" t="s">
        <v>493</v>
      </c>
      <c r="G219" s="59">
        <v>43472</v>
      </c>
      <c r="H219" s="59">
        <v>43495</v>
      </c>
      <c r="I219" s="60" t="s">
        <v>26</v>
      </c>
      <c r="J219" s="83">
        <v>535</v>
      </c>
      <c r="K219" s="45">
        <v>3.86</v>
      </c>
      <c r="L219" s="84">
        <f t="shared" si="74"/>
        <v>2065.1</v>
      </c>
      <c r="M219" s="85">
        <v>3.13</v>
      </c>
      <c r="N219" s="45">
        <f t="shared" si="76"/>
        <v>1674.55</v>
      </c>
      <c r="O219" s="52">
        <f t="shared" si="77"/>
        <v>0.73</v>
      </c>
      <c r="P219" s="86">
        <f t="shared" si="78"/>
        <v>390.55</v>
      </c>
      <c r="Q219" s="92">
        <v>2065.1</v>
      </c>
      <c r="R219" s="45" t="s">
        <v>27</v>
      </c>
      <c r="S219" s="45">
        <v>0.08</v>
      </c>
      <c r="T219" s="45">
        <f t="shared" si="75"/>
        <v>42.800000000000004</v>
      </c>
      <c r="U219" s="111"/>
      <c r="V219" s="47"/>
      <c r="W219" s="48"/>
      <c r="X219" s="48"/>
      <c r="Y219" s="48"/>
      <c r="Z219" s="48"/>
    </row>
    <row r="220" spans="1:26" s="1" customFormat="1" ht="33" hidden="1" customHeight="1">
      <c r="A220" s="63" t="s">
        <v>492</v>
      </c>
      <c r="B220" s="64">
        <v>43430</v>
      </c>
      <c r="C220" s="65">
        <v>259041</v>
      </c>
      <c r="D220" s="63">
        <v>5451</v>
      </c>
      <c r="E220" s="66" t="s">
        <v>376</v>
      </c>
      <c r="F220" s="67" t="s">
        <v>493</v>
      </c>
      <c r="G220" s="64">
        <v>43472</v>
      </c>
      <c r="H220" s="64">
        <v>43495</v>
      </c>
      <c r="I220" s="65" t="s">
        <v>26</v>
      </c>
      <c r="J220" s="87">
        <v>541</v>
      </c>
      <c r="K220" s="88">
        <v>3.86</v>
      </c>
      <c r="L220" s="89">
        <f t="shared" si="74"/>
        <v>2088.2599999999998</v>
      </c>
      <c r="M220" s="90">
        <v>3.13</v>
      </c>
      <c r="N220" s="88">
        <f t="shared" si="76"/>
        <v>1693.33</v>
      </c>
      <c r="O220" s="91">
        <f t="shared" si="77"/>
        <v>0.73</v>
      </c>
      <c r="P220" s="92">
        <f t="shared" si="78"/>
        <v>394.93</v>
      </c>
      <c r="Q220" s="92">
        <v>2088.2600000000002</v>
      </c>
      <c r="R220" s="88" t="s">
        <v>27</v>
      </c>
      <c r="S220" s="88">
        <v>0.08</v>
      </c>
      <c r="T220" s="88">
        <f t="shared" si="75"/>
        <v>43.28</v>
      </c>
      <c r="U220" s="111"/>
      <c r="V220" s="47"/>
      <c r="W220" s="48"/>
      <c r="X220" s="48"/>
      <c r="Y220" s="48"/>
      <c r="Z220" s="48"/>
    </row>
    <row r="221" spans="1:26" s="1" customFormat="1" ht="33" hidden="1" customHeight="1">
      <c r="A221" s="58" t="s">
        <v>494</v>
      </c>
      <c r="B221" s="59">
        <v>43430</v>
      </c>
      <c r="C221" s="60">
        <v>259160</v>
      </c>
      <c r="D221" s="58">
        <v>5455</v>
      </c>
      <c r="E221" s="61" t="s">
        <v>376</v>
      </c>
      <c r="F221" s="62" t="s">
        <v>495</v>
      </c>
      <c r="G221" s="59">
        <v>43472</v>
      </c>
      <c r="H221" s="59">
        <v>43495</v>
      </c>
      <c r="I221" s="60" t="s">
        <v>26</v>
      </c>
      <c r="J221" s="83">
        <v>960</v>
      </c>
      <c r="K221" s="45">
        <v>4.68</v>
      </c>
      <c r="L221" s="84">
        <f t="shared" ref="L221:L256" si="79">+K221*J221</f>
        <v>4492.7999999999993</v>
      </c>
      <c r="M221" s="85">
        <v>3.93</v>
      </c>
      <c r="N221" s="45">
        <f t="shared" ref="N221:N256" si="80">+M221*J221</f>
        <v>3772.8</v>
      </c>
      <c r="O221" s="52">
        <f t="shared" ref="O221:O256" si="81">+K221-M221</f>
        <v>0.74999999999999956</v>
      </c>
      <c r="P221" s="86">
        <f t="shared" ref="P221:P256" si="82">+O221*J221</f>
        <v>719.99999999999955</v>
      </c>
      <c r="Q221" s="92">
        <v>4492.8</v>
      </c>
      <c r="R221" s="45" t="s">
        <v>27</v>
      </c>
      <c r="S221" s="45">
        <v>0.1</v>
      </c>
      <c r="T221" s="45">
        <f t="shared" si="75"/>
        <v>96</v>
      </c>
      <c r="U221" s="111"/>
      <c r="V221" s="47"/>
      <c r="W221" s="48"/>
      <c r="X221" s="48"/>
      <c r="Y221" s="48"/>
      <c r="Z221" s="48"/>
    </row>
    <row r="222" spans="1:26" s="1" customFormat="1" ht="33" hidden="1" customHeight="1">
      <c r="A222" s="58" t="s">
        <v>494</v>
      </c>
      <c r="B222" s="59">
        <v>43430</v>
      </c>
      <c r="C222" s="60">
        <v>259198</v>
      </c>
      <c r="D222" s="58">
        <v>5455</v>
      </c>
      <c r="E222" s="61" t="s">
        <v>376</v>
      </c>
      <c r="F222" s="62" t="s">
        <v>495</v>
      </c>
      <c r="G222" s="59">
        <v>43472</v>
      </c>
      <c r="H222" s="59">
        <v>43495</v>
      </c>
      <c r="I222" s="60" t="s">
        <v>26</v>
      </c>
      <c r="J222" s="83">
        <v>639</v>
      </c>
      <c r="K222" s="45">
        <v>4.68</v>
      </c>
      <c r="L222" s="84">
        <f t="shared" si="79"/>
        <v>2990.52</v>
      </c>
      <c r="M222" s="85">
        <v>3.93</v>
      </c>
      <c r="N222" s="45">
        <f t="shared" si="80"/>
        <v>2511.27</v>
      </c>
      <c r="O222" s="52">
        <f t="shared" si="81"/>
        <v>0.74999999999999956</v>
      </c>
      <c r="P222" s="86">
        <f t="shared" si="82"/>
        <v>479.24999999999972</v>
      </c>
      <c r="Q222" s="92">
        <v>2990.52</v>
      </c>
      <c r="R222" s="45" t="s">
        <v>27</v>
      </c>
      <c r="S222" s="45">
        <v>0.1</v>
      </c>
      <c r="T222" s="45">
        <f t="shared" si="75"/>
        <v>63.900000000000006</v>
      </c>
      <c r="U222" s="111"/>
      <c r="V222" s="47"/>
      <c r="W222" s="48"/>
      <c r="X222" s="48"/>
      <c r="Y222" s="48"/>
      <c r="Z222" s="48"/>
    </row>
    <row r="223" spans="1:26" s="1" customFormat="1" ht="33" hidden="1" customHeight="1">
      <c r="A223" s="63" t="s">
        <v>494</v>
      </c>
      <c r="B223" s="64">
        <v>43430</v>
      </c>
      <c r="C223" s="65">
        <v>259207</v>
      </c>
      <c r="D223" s="63">
        <v>5455</v>
      </c>
      <c r="E223" s="66" t="s">
        <v>376</v>
      </c>
      <c r="F223" s="67" t="s">
        <v>495</v>
      </c>
      <c r="G223" s="64">
        <v>43472</v>
      </c>
      <c r="H223" s="64">
        <v>43495</v>
      </c>
      <c r="I223" s="65" t="s">
        <v>26</v>
      </c>
      <c r="J223" s="87">
        <v>601</v>
      </c>
      <c r="K223" s="88">
        <v>4.68</v>
      </c>
      <c r="L223" s="89">
        <f t="shared" si="79"/>
        <v>2812.68</v>
      </c>
      <c r="M223" s="90">
        <v>3.93</v>
      </c>
      <c r="N223" s="88">
        <f t="shared" si="80"/>
        <v>2361.9300000000003</v>
      </c>
      <c r="O223" s="91">
        <f t="shared" si="81"/>
        <v>0.74999999999999956</v>
      </c>
      <c r="P223" s="92">
        <f t="shared" si="82"/>
        <v>450.74999999999972</v>
      </c>
      <c r="Q223" s="92">
        <v>2812.68</v>
      </c>
      <c r="R223" s="88" t="s">
        <v>27</v>
      </c>
      <c r="S223" s="88">
        <v>0.1</v>
      </c>
      <c r="T223" s="88">
        <f t="shared" si="75"/>
        <v>60.1</v>
      </c>
      <c r="U223" s="111"/>
      <c r="V223" s="47"/>
      <c r="W223" s="48"/>
      <c r="X223" s="48"/>
      <c r="Y223" s="48"/>
      <c r="Z223" s="48"/>
    </row>
    <row r="224" spans="1:26" s="1" customFormat="1" ht="33" hidden="1" customHeight="1">
      <c r="A224" s="58" t="s">
        <v>496</v>
      </c>
      <c r="B224" s="59">
        <v>43430</v>
      </c>
      <c r="C224" s="60">
        <v>259216</v>
      </c>
      <c r="D224" s="58">
        <v>5456</v>
      </c>
      <c r="E224" s="61" t="s">
        <v>376</v>
      </c>
      <c r="F224" s="62" t="s">
        <v>497</v>
      </c>
      <c r="G224" s="59">
        <v>43472</v>
      </c>
      <c r="H224" s="59">
        <v>43495</v>
      </c>
      <c r="I224" s="60" t="s">
        <v>26</v>
      </c>
      <c r="J224" s="83">
        <v>1312</v>
      </c>
      <c r="K224" s="45">
        <v>5.38</v>
      </c>
      <c r="L224" s="84">
        <f t="shared" si="79"/>
        <v>7058.5599999999995</v>
      </c>
      <c r="M224" s="85">
        <v>4.75</v>
      </c>
      <c r="N224" s="45">
        <f t="shared" si="80"/>
        <v>6232</v>
      </c>
      <c r="O224" s="52">
        <f t="shared" si="81"/>
        <v>0.62999999999999989</v>
      </c>
      <c r="P224" s="86">
        <f t="shared" si="82"/>
        <v>826.55999999999983</v>
      </c>
      <c r="Q224" s="92">
        <v>7058.56</v>
      </c>
      <c r="R224" s="45" t="s">
        <v>27</v>
      </c>
      <c r="S224" s="45">
        <v>0.1</v>
      </c>
      <c r="T224" s="45">
        <f t="shared" si="75"/>
        <v>131.20000000000002</v>
      </c>
      <c r="U224" s="111"/>
      <c r="V224" s="47"/>
      <c r="W224" s="48"/>
      <c r="X224" s="48"/>
      <c r="Y224" s="48"/>
      <c r="Z224" s="48"/>
    </row>
    <row r="225" spans="1:26" s="1" customFormat="1" ht="33" hidden="1" customHeight="1">
      <c r="A225" s="58" t="s">
        <v>496</v>
      </c>
      <c r="B225" s="59">
        <v>43430</v>
      </c>
      <c r="C225" s="60">
        <v>259234</v>
      </c>
      <c r="D225" s="58">
        <v>5456</v>
      </c>
      <c r="E225" s="61" t="s">
        <v>376</v>
      </c>
      <c r="F225" s="62" t="s">
        <v>497</v>
      </c>
      <c r="G225" s="59">
        <v>43472</v>
      </c>
      <c r="H225" s="59">
        <v>43495</v>
      </c>
      <c r="I225" s="60" t="s">
        <v>26</v>
      </c>
      <c r="J225" s="83">
        <v>567</v>
      </c>
      <c r="K225" s="45">
        <v>5.38</v>
      </c>
      <c r="L225" s="84">
        <f t="shared" si="79"/>
        <v>3050.46</v>
      </c>
      <c r="M225" s="85">
        <v>4.75</v>
      </c>
      <c r="N225" s="45">
        <f t="shared" si="80"/>
        <v>2693.25</v>
      </c>
      <c r="O225" s="52">
        <f t="shared" si="81"/>
        <v>0.62999999999999989</v>
      </c>
      <c r="P225" s="86">
        <f t="shared" si="82"/>
        <v>357.20999999999992</v>
      </c>
      <c r="Q225" s="92">
        <v>3050.46</v>
      </c>
      <c r="R225" s="45" t="s">
        <v>27</v>
      </c>
      <c r="S225" s="45">
        <v>0.1</v>
      </c>
      <c r="T225" s="45">
        <f t="shared" si="75"/>
        <v>56.7</v>
      </c>
      <c r="U225" s="111"/>
      <c r="V225" s="47"/>
      <c r="W225" s="48"/>
      <c r="X225" s="48"/>
      <c r="Y225" s="48"/>
      <c r="Z225" s="48"/>
    </row>
    <row r="226" spans="1:26" s="1" customFormat="1" ht="33" hidden="1" customHeight="1">
      <c r="A226" s="58" t="s">
        <v>496</v>
      </c>
      <c r="B226" s="59">
        <v>43430</v>
      </c>
      <c r="C226" s="60">
        <v>259243</v>
      </c>
      <c r="D226" s="58">
        <v>5456</v>
      </c>
      <c r="E226" s="61" t="s">
        <v>376</v>
      </c>
      <c r="F226" s="62" t="s">
        <v>497</v>
      </c>
      <c r="G226" s="59">
        <v>43472</v>
      </c>
      <c r="H226" s="59">
        <v>43495</v>
      </c>
      <c r="I226" s="60" t="s">
        <v>26</v>
      </c>
      <c r="J226" s="83">
        <v>421</v>
      </c>
      <c r="K226" s="45">
        <v>5.38</v>
      </c>
      <c r="L226" s="84">
        <f t="shared" si="79"/>
        <v>2264.98</v>
      </c>
      <c r="M226" s="85">
        <v>4.75</v>
      </c>
      <c r="N226" s="45">
        <f t="shared" si="80"/>
        <v>1999.75</v>
      </c>
      <c r="O226" s="52">
        <f t="shared" si="81"/>
        <v>0.62999999999999989</v>
      </c>
      <c r="P226" s="86">
        <f t="shared" si="82"/>
        <v>265.22999999999996</v>
      </c>
      <c r="Q226" s="92">
        <v>2264.98</v>
      </c>
      <c r="R226" s="45" t="s">
        <v>27</v>
      </c>
      <c r="S226" s="45">
        <v>0.1</v>
      </c>
      <c r="T226" s="45">
        <f t="shared" si="75"/>
        <v>42.1</v>
      </c>
      <c r="U226" s="111"/>
      <c r="V226" s="47"/>
      <c r="W226" s="48"/>
      <c r="X226" s="48"/>
      <c r="Y226" s="48"/>
      <c r="Z226" s="48"/>
    </row>
    <row r="227" spans="1:26" s="1" customFormat="1" ht="33" hidden="1" customHeight="1">
      <c r="A227" s="58" t="s">
        <v>496</v>
      </c>
      <c r="B227" s="59">
        <v>43430</v>
      </c>
      <c r="C227" s="60">
        <v>259252</v>
      </c>
      <c r="D227" s="58">
        <v>5457</v>
      </c>
      <c r="E227" s="61" t="s">
        <v>376</v>
      </c>
      <c r="F227" s="62" t="s">
        <v>498</v>
      </c>
      <c r="G227" s="59">
        <v>43472</v>
      </c>
      <c r="H227" s="59">
        <v>43495</v>
      </c>
      <c r="I227" s="60" t="s">
        <v>26</v>
      </c>
      <c r="J227" s="83">
        <v>368</v>
      </c>
      <c r="K227" s="45">
        <v>5.48</v>
      </c>
      <c r="L227" s="84">
        <f t="shared" si="79"/>
        <v>2016.64</v>
      </c>
      <c r="M227" s="85">
        <v>4.13</v>
      </c>
      <c r="N227" s="45">
        <f t="shared" si="80"/>
        <v>1519.84</v>
      </c>
      <c r="O227" s="52">
        <f t="shared" si="81"/>
        <v>1.3500000000000005</v>
      </c>
      <c r="P227" s="86">
        <f t="shared" si="82"/>
        <v>496.80000000000018</v>
      </c>
      <c r="Q227" s="92">
        <v>2016.64</v>
      </c>
      <c r="R227" s="45" t="s">
        <v>27</v>
      </c>
      <c r="S227" s="45">
        <v>0.1</v>
      </c>
      <c r="T227" s="45">
        <f t="shared" si="75"/>
        <v>36.800000000000004</v>
      </c>
      <c r="U227" s="111"/>
      <c r="V227" s="47"/>
      <c r="W227" s="48"/>
      <c r="X227" s="48"/>
      <c r="Y227" s="48"/>
      <c r="Z227" s="48"/>
    </row>
    <row r="228" spans="1:26" s="1" customFormat="1" ht="33" hidden="1" customHeight="1">
      <c r="A228" s="58" t="s">
        <v>496</v>
      </c>
      <c r="B228" s="59">
        <v>43430</v>
      </c>
      <c r="C228" s="60">
        <v>259261</v>
      </c>
      <c r="D228" s="58">
        <v>5457</v>
      </c>
      <c r="E228" s="61" t="s">
        <v>376</v>
      </c>
      <c r="F228" s="62" t="s">
        <v>498</v>
      </c>
      <c r="G228" s="59">
        <v>43472</v>
      </c>
      <c r="H228" s="59">
        <v>43495</v>
      </c>
      <c r="I228" s="60" t="s">
        <v>26</v>
      </c>
      <c r="J228" s="83">
        <v>153</v>
      </c>
      <c r="K228" s="45">
        <v>5.48</v>
      </c>
      <c r="L228" s="84">
        <f t="shared" si="79"/>
        <v>838.44</v>
      </c>
      <c r="M228" s="85">
        <v>4.13</v>
      </c>
      <c r="N228" s="45">
        <f t="shared" si="80"/>
        <v>631.89</v>
      </c>
      <c r="O228" s="52">
        <f t="shared" si="81"/>
        <v>1.3500000000000005</v>
      </c>
      <c r="P228" s="86">
        <f t="shared" si="82"/>
        <v>206.55000000000007</v>
      </c>
      <c r="Q228" s="92">
        <v>838.44</v>
      </c>
      <c r="R228" s="45" t="s">
        <v>27</v>
      </c>
      <c r="S228" s="45">
        <v>0.1</v>
      </c>
      <c r="T228" s="45">
        <f t="shared" si="75"/>
        <v>15.3</v>
      </c>
      <c r="U228" s="111"/>
      <c r="V228" s="47"/>
      <c r="W228" s="48"/>
      <c r="X228" s="48"/>
      <c r="Y228" s="48"/>
      <c r="Z228" s="48"/>
    </row>
    <row r="229" spans="1:26" s="1" customFormat="1" ht="33" hidden="1" customHeight="1">
      <c r="A229" s="63" t="s">
        <v>496</v>
      </c>
      <c r="B229" s="64">
        <v>43430</v>
      </c>
      <c r="C229" s="65">
        <v>259270</v>
      </c>
      <c r="D229" s="63">
        <v>5457</v>
      </c>
      <c r="E229" s="66" t="s">
        <v>376</v>
      </c>
      <c r="F229" s="67" t="s">
        <v>498</v>
      </c>
      <c r="G229" s="64">
        <v>43472</v>
      </c>
      <c r="H229" s="64">
        <v>43495</v>
      </c>
      <c r="I229" s="65" t="s">
        <v>26</v>
      </c>
      <c r="J229" s="87">
        <v>380</v>
      </c>
      <c r="K229" s="88">
        <v>5.48</v>
      </c>
      <c r="L229" s="89">
        <f t="shared" si="79"/>
        <v>2082.4</v>
      </c>
      <c r="M229" s="90">
        <v>4.13</v>
      </c>
      <c r="N229" s="88">
        <f t="shared" si="80"/>
        <v>1569.3999999999999</v>
      </c>
      <c r="O229" s="91">
        <f t="shared" si="81"/>
        <v>1.3500000000000005</v>
      </c>
      <c r="P229" s="92">
        <f t="shared" si="82"/>
        <v>513.00000000000023</v>
      </c>
      <c r="Q229" s="92">
        <v>2082.4</v>
      </c>
      <c r="R229" s="88" t="s">
        <v>27</v>
      </c>
      <c r="S229" s="88">
        <v>0.1</v>
      </c>
      <c r="T229" s="88">
        <f t="shared" si="75"/>
        <v>38</v>
      </c>
      <c r="U229" s="111"/>
      <c r="V229" s="47"/>
      <c r="W229" s="48"/>
      <c r="X229" s="48"/>
      <c r="Y229" s="48"/>
      <c r="Z229" s="48"/>
    </row>
    <row r="230" spans="1:26" s="1" customFormat="1" ht="33" hidden="1" customHeight="1">
      <c r="A230" s="58" t="s">
        <v>499</v>
      </c>
      <c r="B230" s="59">
        <v>43430</v>
      </c>
      <c r="C230" s="60">
        <v>259280</v>
      </c>
      <c r="D230" s="58">
        <v>5458</v>
      </c>
      <c r="E230" s="61" t="s">
        <v>376</v>
      </c>
      <c r="F230" s="62" t="s">
        <v>500</v>
      </c>
      <c r="G230" s="59">
        <v>43472</v>
      </c>
      <c r="H230" s="59">
        <v>43495</v>
      </c>
      <c r="I230" s="60" t="s">
        <v>26</v>
      </c>
      <c r="J230" s="83">
        <v>224</v>
      </c>
      <c r="K230" s="45">
        <v>3.28</v>
      </c>
      <c r="L230" s="84">
        <f t="shared" si="79"/>
        <v>734.71999999999991</v>
      </c>
      <c r="M230" s="85">
        <v>2.33</v>
      </c>
      <c r="N230" s="45">
        <f t="shared" si="80"/>
        <v>521.92000000000007</v>
      </c>
      <c r="O230" s="52">
        <f t="shared" si="81"/>
        <v>0.94999999999999973</v>
      </c>
      <c r="P230" s="86">
        <f t="shared" si="82"/>
        <v>212.79999999999995</v>
      </c>
      <c r="Q230" s="92">
        <v>734.72</v>
      </c>
      <c r="R230" s="45" t="s">
        <v>27</v>
      </c>
      <c r="S230" s="45">
        <v>0.15</v>
      </c>
      <c r="T230" s="45">
        <f t="shared" si="75"/>
        <v>33.6</v>
      </c>
      <c r="U230" s="111"/>
      <c r="V230" s="47"/>
      <c r="W230" s="48"/>
      <c r="X230" s="48"/>
      <c r="Y230" s="48"/>
      <c r="Z230" s="48"/>
    </row>
    <row r="231" spans="1:26" s="1" customFormat="1" ht="33" hidden="1" customHeight="1">
      <c r="A231" s="58" t="s">
        <v>499</v>
      </c>
      <c r="B231" s="59">
        <v>43430</v>
      </c>
      <c r="C231" s="60">
        <v>259299</v>
      </c>
      <c r="D231" s="58">
        <v>5458</v>
      </c>
      <c r="E231" s="61" t="s">
        <v>376</v>
      </c>
      <c r="F231" s="62" t="s">
        <v>500</v>
      </c>
      <c r="G231" s="59">
        <v>43472</v>
      </c>
      <c r="H231" s="59">
        <v>43495</v>
      </c>
      <c r="I231" s="60" t="s">
        <v>26</v>
      </c>
      <c r="J231" s="83">
        <v>217</v>
      </c>
      <c r="K231" s="45">
        <v>3.28</v>
      </c>
      <c r="L231" s="84">
        <f t="shared" si="79"/>
        <v>711.76</v>
      </c>
      <c r="M231" s="85">
        <v>2.33</v>
      </c>
      <c r="N231" s="45">
        <f t="shared" si="80"/>
        <v>505.61</v>
      </c>
      <c r="O231" s="52">
        <f t="shared" si="81"/>
        <v>0.94999999999999973</v>
      </c>
      <c r="P231" s="86">
        <f t="shared" si="82"/>
        <v>206.14999999999995</v>
      </c>
      <c r="Q231" s="92">
        <v>711.76</v>
      </c>
      <c r="R231" s="45" t="s">
        <v>27</v>
      </c>
      <c r="S231" s="45">
        <v>0.15</v>
      </c>
      <c r="T231" s="45">
        <f t="shared" si="75"/>
        <v>32.549999999999997</v>
      </c>
      <c r="U231" s="111"/>
      <c r="V231" s="47"/>
      <c r="W231" s="48"/>
      <c r="X231" s="48"/>
      <c r="Y231" s="48"/>
      <c r="Z231" s="48"/>
    </row>
    <row r="232" spans="1:26" s="1" customFormat="1" ht="33" hidden="1" customHeight="1">
      <c r="A232" s="63" t="s">
        <v>499</v>
      </c>
      <c r="B232" s="64">
        <v>43430</v>
      </c>
      <c r="C232" s="65">
        <v>259308</v>
      </c>
      <c r="D232" s="63">
        <v>5458</v>
      </c>
      <c r="E232" s="66" t="s">
        <v>376</v>
      </c>
      <c r="F232" s="67" t="s">
        <v>500</v>
      </c>
      <c r="G232" s="64">
        <v>43472</v>
      </c>
      <c r="H232" s="64">
        <v>43495</v>
      </c>
      <c r="I232" s="65" t="s">
        <v>26</v>
      </c>
      <c r="J232" s="87">
        <v>324</v>
      </c>
      <c r="K232" s="88">
        <v>3.28</v>
      </c>
      <c r="L232" s="89">
        <f t="shared" si="79"/>
        <v>1062.72</v>
      </c>
      <c r="M232" s="90">
        <v>2.33</v>
      </c>
      <c r="N232" s="88">
        <f t="shared" si="80"/>
        <v>754.92000000000007</v>
      </c>
      <c r="O232" s="91">
        <f t="shared" si="81"/>
        <v>0.94999999999999973</v>
      </c>
      <c r="P232" s="92">
        <f t="shared" si="82"/>
        <v>307.7999999999999</v>
      </c>
      <c r="Q232" s="92">
        <v>1062.72</v>
      </c>
      <c r="R232" s="88" t="s">
        <v>27</v>
      </c>
      <c r="S232" s="88">
        <v>0.15</v>
      </c>
      <c r="T232" s="88">
        <f t="shared" si="75"/>
        <v>48.6</v>
      </c>
      <c r="U232" s="111"/>
      <c r="V232" s="47"/>
      <c r="W232" s="48"/>
      <c r="X232" s="48"/>
      <c r="Y232" s="48"/>
      <c r="Z232" s="48"/>
    </row>
    <row r="233" spans="1:26" s="1" customFormat="1" ht="33" hidden="1" customHeight="1">
      <c r="A233" s="58" t="s">
        <v>499</v>
      </c>
      <c r="B233" s="59">
        <v>43430</v>
      </c>
      <c r="C233" s="60">
        <v>259317</v>
      </c>
      <c r="D233" s="58">
        <v>5459</v>
      </c>
      <c r="E233" s="61" t="s">
        <v>376</v>
      </c>
      <c r="F233" s="62" t="s">
        <v>501</v>
      </c>
      <c r="G233" s="59">
        <v>43472</v>
      </c>
      <c r="H233" s="59">
        <v>43495</v>
      </c>
      <c r="I233" s="60" t="s">
        <v>26</v>
      </c>
      <c r="J233" s="83">
        <v>896</v>
      </c>
      <c r="K233" s="45">
        <v>3.03</v>
      </c>
      <c r="L233" s="84">
        <f t="shared" si="79"/>
        <v>2714.8799999999997</v>
      </c>
      <c r="M233" s="85">
        <v>2.2799999999999998</v>
      </c>
      <c r="N233" s="45">
        <f t="shared" si="80"/>
        <v>2042.8799999999999</v>
      </c>
      <c r="O233" s="52">
        <f t="shared" si="81"/>
        <v>0.75</v>
      </c>
      <c r="P233" s="86">
        <f t="shared" si="82"/>
        <v>672</v>
      </c>
      <c r="Q233" s="92">
        <v>2714.88</v>
      </c>
      <c r="R233" s="45" t="s">
        <v>27</v>
      </c>
      <c r="S233" s="45">
        <v>0.15</v>
      </c>
      <c r="T233" s="45">
        <f t="shared" si="75"/>
        <v>134.4</v>
      </c>
      <c r="U233" s="111"/>
      <c r="V233" s="47"/>
      <c r="W233" s="48"/>
      <c r="X233" s="48"/>
      <c r="Y233" s="48"/>
      <c r="Z233" s="48"/>
    </row>
    <row r="234" spans="1:26" s="1" customFormat="1" ht="33" hidden="1" customHeight="1">
      <c r="A234" s="58" t="s">
        <v>499</v>
      </c>
      <c r="B234" s="59">
        <v>43430</v>
      </c>
      <c r="C234" s="60">
        <v>259335</v>
      </c>
      <c r="D234" s="58">
        <v>5459</v>
      </c>
      <c r="E234" s="61" t="s">
        <v>376</v>
      </c>
      <c r="F234" s="62" t="s">
        <v>501</v>
      </c>
      <c r="G234" s="59">
        <v>43472</v>
      </c>
      <c r="H234" s="59">
        <v>43495</v>
      </c>
      <c r="I234" s="60" t="s">
        <v>26</v>
      </c>
      <c r="J234" s="83">
        <v>906</v>
      </c>
      <c r="K234" s="45">
        <v>3.03</v>
      </c>
      <c r="L234" s="84">
        <f t="shared" si="79"/>
        <v>2745.18</v>
      </c>
      <c r="M234" s="85">
        <v>2.2799999999999998</v>
      </c>
      <c r="N234" s="45">
        <f t="shared" si="80"/>
        <v>2065.6799999999998</v>
      </c>
      <c r="O234" s="52">
        <f t="shared" si="81"/>
        <v>0.75</v>
      </c>
      <c r="P234" s="86">
        <f t="shared" si="82"/>
        <v>679.5</v>
      </c>
      <c r="Q234" s="92">
        <v>2745.18</v>
      </c>
      <c r="R234" s="45" t="s">
        <v>27</v>
      </c>
      <c r="S234" s="45">
        <v>0.15</v>
      </c>
      <c r="T234" s="45">
        <f t="shared" si="75"/>
        <v>135.9</v>
      </c>
      <c r="U234" s="111"/>
      <c r="V234" s="47"/>
      <c r="W234" s="48"/>
      <c r="X234" s="48"/>
      <c r="Y234" s="48"/>
      <c r="Z234" s="48"/>
    </row>
    <row r="235" spans="1:26" s="1" customFormat="1" ht="33" hidden="1" customHeight="1">
      <c r="A235" s="58" t="s">
        <v>499</v>
      </c>
      <c r="B235" s="59">
        <v>43430</v>
      </c>
      <c r="C235" s="60">
        <v>259344</v>
      </c>
      <c r="D235" s="58">
        <v>5459</v>
      </c>
      <c r="E235" s="61" t="s">
        <v>376</v>
      </c>
      <c r="F235" s="62" t="s">
        <v>501</v>
      </c>
      <c r="G235" s="59">
        <v>43472</v>
      </c>
      <c r="H235" s="59">
        <v>43495</v>
      </c>
      <c r="I235" s="60" t="s">
        <v>26</v>
      </c>
      <c r="J235" s="83">
        <v>359</v>
      </c>
      <c r="K235" s="45">
        <v>3.03</v>
      </c>
      <c r="L235" s="84">
        <f t="shared" si="79"/>
        <v>1087.77</v>
      </c>
      <c r="M235" s="85">
        <v>2.2799999999999998</v>
      </c>
      <c r="N235" s="45">
        <f t="shared" si="80"/>
        <v>818.52</v>
      </c>
      <c r="O235" s="52">
        <f t="shared" si="81"/>
        <v>0.75</v>
      </c>
      <c r="P235" s="86">
        <f t="shared" si="82"/>
        <v>269.25</v>
      </c>
      <c r="Q235" s="92">
        <v>1087.77</v>
      </c>
      <c r="R235" s="45" t="s">
        <v>27</v>
      </c>
      <c r="S235" s="45">
        <v>0.15</v>
      </c>
      <c r="T235" s="45">
        <f t="shared" si="75"/>
        <v>53.85</v>
      </c>
      <c r="U235" s="111"/>
      <c r="V235" s="47"/>
      <c r="W235" s="48"/>
      <c r="X235" s="48"/>
      <c r="Y235" s="48"/>
      <c r="Z235" s="48"/>
    </row>
    <row r="236" spans="1:26" s="1" customFormat="1" ht="33" hidden="1" customHeight="1">
      <c r="A236" s="58" t="s">
        <v>502</v>
      </c>
      <c r="B236" s="59">
        <v>43430</v>
      </c>
      <c r="C236" s="60">
        <v>259371</v>
      </c>
      <c r="D236" s="58">
        <v>5460</v>
      </c>
      <c r="E236" s="61" t="s">
        <v>376</v>
      </c>
      <c r="F236" s="62" t="s">
        <v>503</v>
      </c>
      <c r="G236" s="59">
        <v>43472</v>
      </c>
      <c r="H236" s="59">
        <v>43495</v>
      </c>
      <c r="I236" s="60" t="s">
        <v>26</v>
      </c>
      <c r="J236" s="83">
        <v>896</v>
      </c>
      <c r="K236" s="45">
        <v>3.05</v>
      </c>
      <c r="L236" s="84">
        <f t="shared" si="79"/>
        <v>2732.7999999999997</v>
      </c>
      <c r="M236" s="85">
        <v>2.1800000000000002</v>
      </c>
      <c r="N236" s="45">
        <f t="shared" si="80"/>
        <v>1953.2800000000002</v>
      </c>
      <c r="O236" s="52">
        <f t="shared" si="81"/>
        <v>0.86999999999999966</v>
      </c>
      <c r="P236" s="86">
        <f t="shared" si="82"/>
        <v>779.51999999999975</v>
      </c>
      <c r="Q236" s="92">
        <v>2732.8</v>
      </c>
      <c r="R236" s="45" t="s">
        <v>27</v>
      </c>
      <c r="S236" s="45">
        <v>0.12</v>
      </c>
      <c r="T236" s="45">
        <f t="shared" si="75"/>
        <v>107.52</v>
      </c>
      <c r="U236" s="111"/>
      <c r="V236" s="47"/>
      <c r="W236" s="48"/>
      <c r="X236" s="48"/>
      <c r="Y236" s="48"/>
      <c r="Z236" s="48"/>
    </row>
    <row r="237" spans="1:26" s="1" customFormat="1" ht="33" hidden="1" customHeight="1">
      <c r="A237" s="58" t="s">
        <v>502</v>
      </c>
      <c r="B237" s="59">
        <v>43430</v>
      </c>
      <c r="C237" s="60">
        <v>259380</v>
      </c>
      <c r="D237" s="58">
        <v>5460</v>
      </c>
      <c r="E237" s="61" t="s">
        <v>376</v>
      </c>
      <c r="F237" s="62" t="s">
        <v>503</v>
      </c>
      <c r="G237" s="59">
        <v>43472</v>
      </c>
      <c r="H237" s="59">
        <v>43495</v>
      </c>
      <c r="I237" s="60" t="s">
        <v>26</v>
      </c>
      <c r="J237" s="83">
        <v>1665</v>
      </c>
      <c r="K237" s="45">
        <v>3.05</v>
      </c>
      <c r="L237" s="84">
        <f t="shared" si="79"/>
        <v>5078.25</v>
      </c>
      <c r="M237" s="85">
        <v>2.1800000000000002</v>
      </c>
      <c r="N237" s="45">
        <f t="shared" si="80"/>
        <v>3629.7000000000003</v>
      </c>
      <c r="O237" s="52">
        <f t="shared" si="81"/>
        <v>0.86999999999999966</v>
      </c>
      <c r="P237" s="86">
        <f t="shared" si="82"/>
        <v>1448.5499999999995</v>
      </c>
      <c r="Q237" s="92">
        <v>5078.25</v>
      </c>
      <c r="R237" s="45" t="s">
        <v>27</v>
      </c>
      <c r="S237" s="45">
        <v>0.12</v>
      </c>
      <c r="T237" s="45">
        <f t="shared" si="75"/>
        <v>199.79999999999998</v>
      </c>
      <c r="U237" s="111"/>
      <c r="V237" s="47"/>
      <c r="W237" s="48"/>
      <c r="X237" s="48"/>
      <c r="Y237" s="48"/>
      <c r="Z237" s="48"/>
    </row>
    <row r="238" spans="1:26" s="1" customFormat="1" ht="33" hidden="1" customHeight="1">
      <c r="A238" s="63" t="s">
        <v>502</v>
      </c>
      <c r="B238" s="64">
        <v>43430</v>
      </c>
      <c r="C238" s="65">
        <v>259390</v>
      </c>
      <c r="D238" s="63">
        <v>5460</v>
      </c>
      <c r="E238" s="66" t="s">
        <v>376</v>
      </c>
      <c r="F238" s="67" t="s">
        <v>503</v>
      </c>
      <c r="G238" s="64">
        <v>43472</v>
      </c>
      <c r="H238" s="64">
        <v>43495</v>
      </c>
      <c r="I238" s="65" t="s">
        <v>26</v>
      </c>
      <c r="J238" s="87">
        <v>536</v>
      </c>
      <c r="K238" s="88">
        <v>3.05</v>
      </c>
      <c r="L238" s="89">
        <f t="shared" si="79"/>
        <v>1634.8</v>
      </c>
      <c r="M238" s="90">
        <v>2.1800000000000002</v>
      </c>
      <c r="N238" s="88">
        <f t="shared" si="80"/>
        <v>1168.48</v>
      </c>
      <c r="O238" s="91">
        <f t="shared" si="81"/>
        <v>0.86999999999999966</v>
      </c>
      <c r="P238" s="92">
        <f t="shared" si="82"/>
        <v>466.31999999999982</v>
      </c>
      <c r="Q238" s="92">
        <v>1634.8</v>
      </c>
      <c r="R238" s="88" t="s">
        <v>27</v>
      </c>
      <c r="S238" s="88">
        <v>0.12</v>
      </c>
      <c r="T238" s="88">
        <f t="shared" si="75"/>
        <v>64.319999999999993</v>
      </c>
      <c r="U238" s="111"/>
      <c r="V238" s="47"/>
      <c r="W238" s="48"/>
      <c r="X238" s="48"/>
      <c r="Y238" s="48"/>
      <c r="Z238" s="48"/>
    </row>
    <row r="239" spans="1:26" s="1" customFormat="1" ht="33" hidden="1" customHeight="1">
      <c r="A239" s="58" t="s">
        <v>502</v>
      </c>
      <c r="B239" s="59">
        <v>43430</v>
      </c>
      <c r="C239" s="60">
        <v>259409</v>
      </c>
      <c r="D239" s="58">
        <v>5461</v>
      </c>
      <c r="E239" s="61" t="s">
        <v>376</v>
      </c>
      <c r="F239" s="62" t="s">
        <v>504</v>
      </c>
      <c r="G239" s="59">
        <v>43472</v>
      </c>
      <c r="H239" s="59">
        <v>43495</v>
      </c>
      <c r="I239" s="60" t="s">
        <v>26</v>
      </c>
      <c r="J239" s="83">
        <v>208</v>
      </c>
      <c r="K239" s="45">
        <v>3.23</v>
      </c>
      <c r="L239" s="84">
        <f t="shared" si="79"/>
        <v>671.84</v>
      </c>
      <c r="M239" s="85">
        <v>2.2799999999999998</v>
      </c>
      <c r="N239" s="45">
        <f t="shared" si="80"/>
        <v>474.23999999999995</v>
      </c>
      <c r="O239" s="52">
        <f t="shared" si="81"/>
        <v>0.95000000000000018</v>
      </c>
      <c r="P239" s="86">
        <f t="shared" si="82"/>
        <v>197.60000000000002</v>
      </c>
      <c r="Q239" s="92">
        <v>671.84</v>
      </c>
      <c r="R239" s="45" t="s">
        <v>27</v>
      </c>
      <c r="S239" s="45">
        <v>0.12</v>
      </c>
      <c r="T239" s="45">
        <f t="shared" si="75"/>
        <v>24.96</v>
      </c>
      <c r="U239" s="111"/>
      <c r="V239" s="47"/>
      <c r="W239" s="48"/>
      <c r="X239" s="48"/>
      <c r="Y239" s="48"/>
      <c r="Z239" s="48"/>
    </row>
    <row r="240" spans="1:26" s="1" customFormat="1" ht="33" hidden="1" customHeight="1">
      <c r="A240" s="58" t="s">
        <v>502</v>
      </c>
      <c r="B240" s="59">
        <v>43430</v>
      </c>
      <c r="C240" s="60">
        <v>259418</v>
      </c>
      <c r="D240" s="58">
        <v>5461</v>
      </c>
      <c r="E240" s="61" t="s">
        <v>376</v>
      </c>
      <c r="F240" s="62" t="s">
        <v>504</v>
      </c>
      <c r="G240" s="59">
        <v>43472</v>
      </c>
      <c r="H240" s="59">
        <v>43495</v>
      </c>
      <c r="I240" s="60" t="s">
        <v>26</v>
      </c>
      <c r="J240" s="83">
        <v>391</v>
      </c>
      <c r="K240" s="45">
        <v>3.23</v>
      </c>
      <c r="L240" s="84">
        <f t="shared" si="79"/>
        <v>1262.93</v>
      </c>
      <c r="M240" s="85">
        <v>2.2799999999999998</v>
      </c>
      <c r="N240" s="45">
        <f t="shared" si="80"/>
        <v>891.4799999999999</v>
      </c>
      <c r="O240" s="52">
        <f t="shared" si="81"/>
        <v>0.95000000000000018</v>
      </c>
      <c r="P240" s="86">
        <f t="shared" si="82"/>
        <v>371.45000000000005</v>
      </c>
      <c r="Q240" s="92">
        <v>1262.93</v>
      </c>
      <c r="R240" s="45" t="s">
        <v>27</v>
      </c>
      <c r="S240" s="45">
        <v>0.12</v>
      </c>
      <c r="T240" s="45">
        <f t="shared" si="75"/>
        <v>46.92</v>
      </c>
      <c r="U240" s="111"/>
      <c r="V240" s="47"/>
      <c r="W240" s="48"/>
      <c r="X240" s="48"/>
      <c r="Y240" s="48"/>
      <c r="Z240" s="48"/>
    </row>
    <row r="241" spans="1:26" s="1" customFormat="1" ht="33" hidden="1" customHeight="1">
      <c r="A241" s="63" t="s">
        <v>502</v>
      </c>
      <c r="B241" s="64">
        <v>43430</v>
      </c>
      <c r="C241" s="65">
        <v>259436</v>
      </c>
      <c r="D241" s="63">
        <v>5461</v>
      </c>
      <c r="E241" s="66" t="s">
        <v>376</v>
      </c>
      <c r="F241" s="67" t="s">
        <v>504</v>
      </c>
      <c r="G241" s="64">
        <v>43472</v>
      </c>
      <c r="H241" s="64">
        <v>43495</v>
      </c>
      <c r="I241" s="65" t="s">
        <v>26</v>
      </c>
      <c r="J241" s="87">
        <v>480</v>
      </c>
      <c r="K241" s="88">
        <v>3.23</v>
      </c>
      <c r="L241" s="89">
        <f t="shared" si="79"/>
        <v>1550.4</v>
      </c>
      <c r="M241" s="90">
        <v>2.2799999999999998</v>
      </c>
      <c r="N241" s="88">
        <f t="shared" si="80"/>
        <v>1094.3999999999999</v>
      </c>
      <c r="O241" s="91">
        <f t="shared" si="81"/>
        <v>0.95000000000000018</v>
      </c>
      <c r="P241" s="92">
        <f t="shared" si="82"/>
        <v>456.00000000000011</v>
      </c>
      <c r="Q241" s="92">
        <v>1550.4</v>
      </c>
      <c r="R241" s="88" t="s">
        <v>27</v>
      </c>
      <c r="S241" s="88">
        <v>0.12</v>
      </c>
      <c r="T241" s="88">
        <f t="shared" si="75"/>
        <v>57.599999999999994</v>
      </c>
      <c r="U241" s="111"/>
      <c r="V241" s="47"/>
      <c r="W241" s="48"/>
      <c r="X241" s="48"/>
      <c r="Y241" s="48"/>
      <c r="Z241" s="48"/>
    </row>
    <row r="242" spans="1:26" s="2" customFormat="1" ht="33" hidden="1" customHeight="1">
      <c r="A242" s="68" t="s">
        <v>505</v>
      </c>
      <c r="B242" s="69">
        <v>43430</v>
      </c>
      <c r="C242" s="70">
        <v>258940</v>
      </c>
      <c r="D242" s="68">
        <v>5449</v>
      </c>
      <c r="E242" s="71" t="s">
        <v>376</v>
      </c>
      <c r="F242" s="72" t="s">
        <v>506</v>
      </c>
      <c r="G242" s="69">
        <v>43481</v>
      </c>
      <c r="H242" s="69">
        <v>43496</v>
      </c>
      <c r="I242" s="70" t="s">
        <v>26</v>
      </c>
      <c r="J242" s="93">
        <v>928</v>
      </c>
      <c r="K242" s="94">
        <v>3.38</v>
      </c>
      <c r="L242" s="95">
        <f t="shared" si="79"/>
        <v>3136.64</v>
      </c>
      <c r="M242" s="96">
        <v>2.8</v>
      </c>
      <c r="N242" s="94">
        <f t="shared" si="80"/>
        <v>2598.3999999999996</v>
      </c>
      <c r="O242" s="97">
        <f t="shared" si="81"/>
        <v>0.58000000000000007</v>
      </c>
      <c r="P242" s="98">
        <f t="shared" si="82"/>
        <v>538.24</v>
      </c>
      <c r="Q242" s="98">
        <v>3136.64</v>
      </c>
      <c r="R242" s="94" t="s">
        <v>27</v>
      </c>
      <c r="S242" s="94">
        <v>0.1</v>
      </c>
      <c r="T242" s="94">
        <f t="shared" si="75"/>
        <v>92.800000000000011</v>
      </c>
      <c r="U242" s="360" t="s">
        <v>507</v>
      </c>
      <c r="V242" s="112"/>
      <c r="W242" s="113"/>
      <c r="X242" s="113"/>
      <c r="Y242" s="113"/>
      <c r="Z242" s="113"/>
    </row>
    <row r="243" spans="1:26" s="2" customFormat="1" ht="33" hidden="1" customHeight="1">
      <c r="A243" s="68" t="s">
        <v>505</v>
      </c>
      <c r="B243" s="69">
        <v>43430</v>
      </c>
      <c r="C243" s="70">
        <v>258950</v>
      </c>
      <c r="D243" s="68">
        <v>5449</v>
      </c>
      <c r="E243" s="71" t="s">
        <v>376</v>
      </c>
      <c r="F243" s="72" t="s">
        <v>506</v>
      </c>
      <c r="G243" s="69">
        <v>43481</v>
      </c>
      <c r="H243" s="69">
        <v>43496</v>
      </c>
      <c r="I243" s="70" t="s">
        <v>26</v>
      </c>
      <c r="J243" s="93">
        <v>621</v>
      </c>
      <c r="K243" s="94">
        <v>3.38</v>
      </c>
      <c r="L243" s="95">
        <f t="shared" si="79"/>
        <v>2098.98</v>
      </c>
      <c r="M243" s="96">
        <v>2.8</v>
      </c>
      <c r="N243" s="94">
        <f t="shared" si="80"/>
        <v>1738.8</v>
      </c>
      <c r="O243" s="97">
        <f t="shared" si="81"/>
        <v>0.58000000000000007</v>
      </c>
      <c r="P243" s="98">
        <f t="shared" si="82"/>
        <v>360.18000000000006</v>
      </c>
      <c r="Q243" s="98">
        <v>2098.98</v>
      </c>
      <c r="R243" s="94" t="s">
        <v>27</v>
      </c>
      <c r="S243" s="94">
        <v>0.1</v>
      </c>
      <c r="T243" s="94">
        <f t="shared" si="75"/>
        <v>62.1</v>
      </c>
      <c r="U243" s="361"/>
      <c r="V243" s="112"/>
      <c r="W243" s="113"/>
      <c r="X243" s="113"/>
      <c r="Y243" s="113"/>
      <c r="Z243" s="113"/>
    </row>
    <row r="244" spans="1:26" s="2" customFormat="1" ht="33" hidden="1" customHeight="1">
      <c r="A244" s="68" t="s">
        <v>505</v>
      </c>
      <c r="B244" s="69">
        <v>43430</v>
      </c>
      <c r="C244" s="70">
        <v>258978</v>
      </c>
      <c r="D244" s="68">
        <v>5449</v>
      </c>
      <c r="E244" s="71" t="s">
        <v>376</v>
      </c>
      <c r="F244" s="72" t="s">
        <v>506</v>
      </c>
      <c r="G244" s="69">
        <v>43481</v>
      </c>
      <c r="H244" s="69">
        <v>43496</v>
      </c>
      <c r="I244" s="70" t="s">
        <v>26</v>
      </c>
      <c r="J244" s="93">
        <v>359</v>
      </c>
      <c r="K244" s="94">
        <v>3.38</v>
      </c>
      <c r="L244" s="95">
        <f t="shared" si="79"/>
        <v>1213.42</v>
      </c>
      <c r="M244" s="96">
        <v>2.8</v>
      </c>
      <c r="N244" s="94">
        <f t="shared" si="80"/>
        <v>1005.1999999999999</v>
      </c>
      <c r="O244" s="97">
        <f t="shared" si="81"/>
        <v>0.58000000000000007</v>
      </c>
      <c r="P244" s="98">
        <f t="shared" si="82"/>
        <v>208.22000000000003</v>
      </c>
      <c r="Q244" s="98">
        <v>1213.42</v>
      </c>
      <c r="R244" s="94" t="s">
        <v>27</v>
      </c>
      <c r="S244" s="94">
        <v>0.1</v>
      </c>
      <c r="T244" s="94">
        <f t="shared" si="75"/>
        <v>35.9</v>
      </c>
      <c r="U244" s="362"/>
      <c r="V244" s="112"/>
      <c r="W244" s="113"/>
      <c r="X244" s="113"/>
      <c r="Y244" s="113"/>
      <c r="Z244" s="113"/>
    </row>
    <row r="245" spans="1:26" s="1" customFormat="1" ht="33" hidden="1" customHeight="1">
      <c r="A245" s="22" t="s">
        <v>508</v>
      </c>
      <c r="B245" s="23">
        <v>43430</v>
      </c>
      <c r="C245" s="24">
        <v>258987</v>
      </c>
      <c r="D245" s="22">
        <v>5450</v>
      </c>
      <c r="E245" s="25" t="s">
        <v>376</v>
      </c>
      <c r="F245" s="26" t="s">
        <v>509</v>
      </c>
      <c r="G245" s="23">
        <v>43481</v>
      </c>
      <c r="H245" s="23">
        <v>43496</v>
      </c>
      <c r="I245" s="24" t="s">
        <v>26</v>
      </c>
      <c r="J245" s="34">
        <v>784</v>
      </c>
      <c r="K245" s="35">
        <v>3.91</v>
      </c>
      <c r="L245" s="36">
        <f t="shared" si="79"/>
        <v>3065.44</v>
      </c>
      <c r="M245" s="37">
        <v>3.23</v>
      </c>
      <c r="N245" s="35">
        <f t="shared" si="80"/>
        <v>2532.3200000000002</v>
      </c>
      <c r="O245" s="38">
        <f t="shared" si="81"/>
        <v>0.68000000000000016</v>
      </c>
      <c r="P245" s="39">
        <f t="shared" si="82"/>
        <v>533.12000000000012</v>
      </c>
      <c r="Q245" s="57">
        <v>3065.44</v>
      </c>
      <c r="R245" s="45" t="s">
        <v>27</v>
      </c>
      <c r="S245" s="45">
        <v>0.08</v>
      </c>
      <c r="T245" s="45">
        <f t="shared" si="75"/>
        <v>62.72</v>
      </c>
      <c r="U245" s="53"/>
      <c r="V245" s="47"/>
      <c r="W245" s="48"/>
      <c r="X245" s="48"/>
      <c r="Y245" s="48"/>
      <c r="Z245" s="48"/>
    </row>
    <row r="246" spans="1:26" s="1" customFormat="1" ht="33" hidden="1" customHeight="1">
      <c r="A246" s="22" t="s">
        <v>508</v>
      </c>
      <c r="B246" s="23">
        <v>43430</v>
      </c>
      <c r="C246" s="24">
        <v>258996</v>
      </c>
      <c r="D246" s="22">
        <v>5450</v>
      </c>
      <c r="E246" s="25" t="s">
        <v>376</v>
      </c>
      <c r="F246" s="26" t="s">
        <v>509</v>
      </c>
      <c r="G246" s="23">
        <v>43481</v>
      </c>
      <c r="H246" s="23">
        <v>43496</v>
      </c>
      <c r="I246" s="24" t="s">
        <v>26</v>
      </c>
      <c r="J246" s="34">
        <v>1175</v>
      </c>
      <c r="K246" s="35">
        <v>3.91</v>
      </c>
      <c r="L246" s="36">
        <f t="shared" si="79"/>
        <v>4594.25</v>
      </c>
      <c r="M246" s="37">
        <v>3.23</v>
      </c>
      <c r="N246" s="35">
        <f t="shared" si="80"/>
        <v>3795.25</v>
      </c>
      <c r="O246" s="38">
        <f t="shared" si="81"/>
        <v>0.68000000000000016</v>
      </c>
      <c r="P246" s="39">
        <f t="shared" si="82"/>
        <v>799.00000000000023</v>
      </c>
      <c r="Q246" s="57">
        <v>4594.25</v>
      </c>
      <c r="R246" s="45" t="s">
        <v>27</v>
      </c>
      <c r="S246" s="45">
        <v>0.08</v>
      </c>
      <c r="T246" s="45">
        <f t="shared" si="75"/>
        <v>94</v>
      </c>
      <c r="U246" s="53"/>
      <c r="V246" s="47"/>
      <c r="W246" s="48"/>
      <c r="X246" s="48"/>
      <c r="Y246" s="48"/>
      <c r="Z246" s="48"/>
    </row>
    <row r="247" spans="1:26" s="1" customFormat="1" ht="33" hidden="1" customHeight="1">
      <c r="A247" s="73" t="s">
        <v>508</v>
      </c>
      <c r="B247" s="74">
        <v>43430</v>
      </c>
      <c r="C247" s="75">
        <v>259005</v>
      </c>
      <c r="D247" s="73">
        <v>5450</v>
      </c>
      <c r="E247" s="76" t="s">
        <v>376</v>
      </c>
      <c r="F247" s="77" t="s">
        <v>509</v>
      </c>
      <c r="G247" s="74">
        <v>43481</v>
      </c>
      <c r="H247" s="74">
        <v>43496</v>
      </c>
      <c r="I247" s="75" t="s">
        <v>26</v>
      </c>
      <c r="J247" s="99">
        <v>480</v>
      </c>
      <c r="K247" s="100">
        <v>3.91</v>
      </c>
      <c r="L247" s="101">
        <f t="shared" si="79"/>
        <v>1876.8000000000002</v>
      </c>
      <c r="M247" s="102">
        <v>3.23</v>
      </c>
      <c r="N247" s="100">
        <f t="shared" si="80"/>
        <v>1550.4</v>
      </c>
      <c r="O247" s="103">
        <f t="shared" si="81"/>
        <v>0.68000000000000016</v>
      </c>
      <c r="P247" s="57">
        <f t="shared" si="82"/>
        <v>326.40000000000009</v>
      </c>
      <c r="Q247" s="57">
        <v>1876.8</v>
      </c>
      <c r="R247" s="88" t="s">
        <v>27</v>
      </c>
      <c r="S247" s="88">
        <v>0.08</v>
      </c>
      <c r="T247" s="88">
        <f t="shared" si="75"/>
        <v>38.4</v>
      </c>
      <c r="U247" s="114"/>
      <c r="V247" s="47"/>
      <c r="W247" s="48"/>
      <c r="X247" s="48"/>
      <c r="Y247" s="48"/>
      <c r="Z247" s="48"/>
    </row>
    <row r="248" spans="1:26" s="2" customFormat="1" ht="33" hidden="1" customHeight="1">
      <c r="A248" s="68" t="s">
        <v>510</v>
      </c>
      <c r="B248" s="69">
        <v>43430</v>
      </c>
      <c r="C248" s="70">
        <v>259060</v>
      </c>
      <c r="D248" s="68">
        <v>5452</v>
      </c>
      <c r="E248" s="71" t="s">
        <v>376</v>
      </c>
      <c r="F248" s="72" t="s">
        <v>511</v>
      </c>
      <c r="G248" s="69">
        <v>43481</v>
      </c>
      <c r="H248" s="69">
        <v>43496</v>
      </c>
      <c r="I248" s="70" t="s">
        <v>26</v>
      </c>
      <c r="J248" s="93">
        <v>1248</v>
      </c>
      <c r="K248" s="94">
        <v>4.0599999999999996</v>
      </c>
      <c r="L248" s="95">
        <f t="shared" si="79"/>
        <v>5066.8799999999992</v>
      </c>
      <c r="M248" s="96">
        <v>3.4</v>
      </c>
      <c r="N248" s="94">
        <f t="shared" si="80"/>
        <v>4243.2</v>
      </c>
      <c r="O248" s="97">
        <f t="shared" si="81"/>
        <v>0.6599999999999997</v>
      </c>
      <c r="P248" s="98">
        <f t="shared" si="82"/>
        <v>823.67999999999961</v>
      </c>
      <c r="Q248" s="98">
        <v>5066.88</v>
      </c>
      <c r="R248" s="94" t="s">
        <v>27</v>
      </c>
      <c r="S248" s="94">
        <v>0.08</v>
      </c>
      <c r="T248" s="94">
        <f t="shared" si="75"/>
        <v>99.84</v>
      </c>
      <c r="U248" s="360" t="s">
        <v>507</v>
      </c>
      <c r="V248" s="112"/>
      <c r="W248" s="113"/>
      <c r="X248" s="113"/>
      <c r="Y248" s="113"/>
      <c r="Z248" s="113"/>
    </row>
    <row r="249" spans="1:26" s="2" customFormat="1" ht="33" hidden="1" customHeight="1">
      <c r="A249" s="68" t="s">
        <v>510</v>
      </c>
      <c r="B249" s="69">
        <v>43430</v>
      </c>
      <c r="C249" s="70">
        <v>259079</v>
      </c>
      <c r="D249" s="68">
        <v>5452</v>
      </c>
      <c r="E249" s="71" t="s">
        <v>376</v>
      </c>
      <c r="F249" s="72" t="s">
        <v>511</v>
      </c>
      <c r="G249" s="69">
        <v>43481</v>
      </c>
      <c r="H249" s="69">
        <v>43496</v>
      </c>
      <c r="I249" s="70" t="s">
        <v>26</v>
      </c>
      <c r="J249" s="93">
        <v>302</v>
      </c>
      <c r="K249" s="94">
        <v>4.0599999999999996</v>
      </c>
      <c r="L249" s="95">
        <f t="shared" si="79"/>
        <v>1226.1199999999999</v>
      </c>
      <c r="M249" s="96">
        <v>3.4</v>
      </c>
      <c r="N249" s="94">
        <f t="shared" si="80"/>
        <v>1026.8</v>
      </c>
      <c r="O249" s="97">
        <f t="shared" si="81"/>
        <v>0.6599999999999997</v>
      </c>
      <c r="P249" s="98">
        <f t="shared" si="82"/>
        <v>199.31999999999991</v>
      </c>
      <c r="Q249" s="98">
        <v>1226.1199999999999</v>
      </c>
      <c r="R249" s="94" t="s">
        <v>27</v>
      </c>
      <c r="S249" s="94">
        <v>0.08</v>
      </c>
      <c r="T249" s="94">
        <f t="shared" si="75"/>
        <v>24.16</v>
      </c>
      <c r="U249" s="361"/>
      <c r="V249" s="112"/>
      <c r="W249" s="113"/>
      <c r="X249" s="113"/>
      <c r="Y249" s="113"/>
      <c r="Z249" s="113"/>
    </row>
    <row r="250" spans="1:26" s="2" customFormat="1" ht="33" hidden="1" customHeight="1">
      <c r="A250" s="68" t="s">
        <v>510</v>
      </c>
      <c r="B250" s="69">
        <v>43430</v>
      </c>
      <c r="C250" s="70">
        <v>259088</v>
      </c>
      <c r="D250" s="68">
        <v>5452</v>
      </c>
      <c r="E250" s="71" t="s">
        <v>376</v>
      </c>
      <c r="F250" s="72" t="s">
        <v>511</v>
      </c>
      <c r="G250" s="69">
        <v>43481</v>
      </c>
      <c r="H250" s="69">
        <v>43496</v>
      </c>
      <c r="I250" s="70" t="s">
        <v>26</v>
      </c>
      <c r="J250" s="93">
        <v>459</v>
      </c>
      <c r="K250" s="94">
        <v>4.0599999999999996</v>
      </c>
      <c r="L250" s="95">
        <f t="shared" si="79"/>
        <v>1863.5399999999997</v>
      </c>
      <c r="M250" s="96">
        <v>3.4</v>
      </c>
      <c r="N250" s="94">
        <f t="shared" si="80"/>
        <v>1560.6</v>
      </c>
      <c r="O250" s="97">
        <f t="shared" si="81"/>
        <v>0.6599999999999997</v>
      </c>
      <c r="P250" s="98">
        <f t="shared" si="82"/>
        <v>302.93999999999988</v>
      </c>
      <c r="Q250" s="98">
        <v>1863.54</v>
      </c>
      <c r="R250" s="94" t="s">
        <v>27</v>
      </c>
      <c r="S250" s="94">
        <v>0.08</v>
      </c>
      <c r="T250" s="94">
        <f t="shared" si="75"/>
        <v>36.72</v>
      </c>
      <c r="U250" s="362"/>
      <c r="V250" s="112"/>
      <c r="W250" s="113"/>
      <c r="X250" s="113"/>
      <c r="Y250" s="113"/>
      <c r="Z250" s="113"/>
    </row>
    <row r="251" spans="1:26" s="2" customFormat="1" ht="33" hidden="1" customHeight="1">
      <c r="A251" s="68" t="s">
        <v>512</v>
      </c>
      <c r="B251" s="69">
        <v>43430</v>
      </c>
      <c r="C251" s="70">
        <v>259133</v>
      </c>
      <c r="D251" s="68">
        <v>5454</v>
      </c>
      <c r="E251" s="71" t="s">
        <v>376</v>
      </c>
      <c r="F251" s="72" t="s">
        <v>513</v>
      </c>
      <c r="G251" s="69">
        <v>43481</v>
      </c>
      <c r="H251" s="69">
        <v>43496</v>
      </c>
      <c r="I251" s="70" t="s">
        <v>26</v>
      </c>
      <c r="J251" s="93">
        <v>1472</v>
      </c>
      <c r="K251" s="94">
        <v>4.01</v>
      </c>
      <c r="L251" s="95">
        <f t="shared" si="79"/>
        <v>5902.7199999999993</v>
      </c>
      <c r="M251" s="96">
        <v>3.33</v>
      </c>
      <c r="N251" s="94">
        <f t="shared" si="80"/>
        <v>4901.76</v>
      </c>
      <c r="O251" s="97">
        <f t="shared" si="81"/>
        <v>0.67999999999999972</v>
      </c>
      <c r="P251" s="98">
        <f t="shared" si="82"/>
        <v>1000.9599999999996</v>
      </c>
      <c r="Q251" s="98">
        <v>5902.72</v>
      </c>
      <c r="R251" s="94" t="s">
        <v>27</v>
      </c>
      <c r="S251" s="94">
        <v>0.06</v>
      </c>
      <c r="T251" s="94">
        <f t="shared" si="75"/>
        <v>88.32</v>
      </c>
      <c r="U251" s="360" t="s">
        <v>507</v>
      </c>
      <c r="V251" s="112"/>
      <c r="W251" s="113"/>
      <c r="X251" s="113"/>
      <c r="Y251" s="113"/>
      <c r="Z251" s="113"/>
    </row>
    <row r="252" spans="1:26" s="2" customFormat="1" ht="40.5" hidden="1" customHeight="1">
      <c r="A252" s="68" t="s">
        <v>512</v>
      </c>
      <c r="B252" s="69">
        <v>43430</v>
      </c>
      <c r="C252" s="70">
        <v>259142</v>
      </c>
      <c r="D252" s="68">
        <v>5454</v>
      </c>
      <c r="E252" s="71" t="s">
        <v>376</v>
      </c>
      <c r="F252" s="72" t="s">
        <v>513</v>
      </c>
      <c r="G252" s="69">
        <v>43481</v>
      </c>
      <c r="H252" s="69">
        <v>43496</v>
      </c>
      <c r="I252" s="70" t="s">
        <v>26</v>
      </c>
      <c r="J252" s="93">
        <v>786</v>
      </c>
      <c r="K252" s="94">
        <v>4.01</v>
      </c>
      <c r="L252" s="95">
        <f t="shared" si="79"/>
        <v>3151.8599999999997</v>
      </c>
      <c r="M252" s="96">
        <v>3.33</v>
      </c>
      <c r="N252" s="94">
        <f t="shared" si="80"/>
        <v>2617.38</v>
      </c>
      <c r="O252" s="97">
        <f t="shared" si="81"/>
        <v>0.67999999999999972</v>
      </c>
      <c r="P252" s="98">
        <f t="shared" si="82"/>
        <v>534.47999999999979</v>
      </c>
      <c r="Q252" s="98">
        <v>3151.86</v>
      </c>
      <c r="R252" s="94" t="s">
        <v>27</v>
      </c>
      <c r="S252" s="94">
        <v>0.06</v>
      </c>
      <c r="T252" s="94">
        <f t="shared" si="75"/>
        <v>47.16</v>
      </c>
      <c r="U252" s="361"/>
      <c r="V252" s="112"/>
      <c r="W252" s="113"/>
      <c r="X252" s="113"/>
      <c r="Y252" s="113"/>
      <c r="Z252" s="113"/>
    </row>
    <row r="253" spans="1:26" s="2" customFormat="1" ht="59.25" hidden="1" customHeight="1">
      <c r="A253" s="78" t="s">
        <v>512</v>
      </c>
      <c r="B253" s="79">
        <v>43430</v>
      </c>
      <c r="C253" s="80">
        <v>259151</v>
      </c>
      <c r="D253" s="78">
        <v>5454</v>
      </c>
      <c r="E253" s="81" t="s">
        <v>376</v>
      </c>
      <c r="F253" s="82" t="s">
        <v>513</v>
      </c>
      <c r="G253" s="79">
        <v>43481</v>
      </c>
      <c r="H253" s="79">
        <v>43496</v>
      </c>
      <c r="I253" s="80" t="s">
        <v>26</v>
      </c>
      <c r="J253" s="104">
        <v>421</v>
      </c>
      <c r="K253" s="105">
        <v>4.01</v>
      </c>
      <c r="L253" s="106">
        <f t="shared" si="79"/>
        <v>1688.2099999999998</v>
      </c>
      <c r="M253" s="107">
        <v>3.33</v>
      </c>
      <c r="N253" s="105">
        <f t="shared" si="80"/>
        <v>1401.93</v>
      </c>
      <c r="O253" s="108">
        <f t="shared" si="81"/>
        <v>0.67999999999999972</v>
      </c>
      <c r="P253" s="109">
        <f t="shared" si="82"/>
        <v>286.27999999999986</v>
      </c>
      <c r="Q253" s="98">
        <v>1688.21</v>
      </c>
      <c r="R253" s="105" t="s">
        <v>27</v>
      </c>
      <c r="S253" s="105">
        <v>0.06</v>
      </c>
      <c r="T253" s="105">
        <f t="shared" si="75"/>
        <v>25.259999999999998</v>
      </c>
      <c r="U253" s="115" t="s">
        <v>514</v>
      </c>
      <c r="V253" s="116"/>
      <c r="W253" s="113"/>
      <c r="X253" s="113"/>
      <c r="Y253" s="113"/>
      <c r="Z253" s="113"/>
    </row>
    <row r="254" spans="1:26" s="1" customFormat="1" ht="33" hidden="1" customHeight="1">
      <c r="A254" s="73" t="s">
        <v>512</v>
      </c>
      <c r="B254" s="74">
        <v>43437</v>
      </c>
      <c r="C254" s="75">
        <v>270555</v>
      </c>
      <c r="D254" s="73">
        <v>5453</v>
      </c>
      <c r="E254" s="76" t="s">
        <v>376</v>
      </c>
      <c r="F254" s="77" t="s">
        <v>515</v>
      </c>
      <c r="G254" s="74">
        <v>43481</v>
      </c>
      <c r="H254" s="74">
        <v>43496</v>
      </c>
      <c r="I254" s="75" t="s">
        <v>26</v>
      </c>
      <c r="J254" s="99">
        <v>481</v>
      </c>
      <c r="K254" s="100">
        <v>4.09</v>
      </c>
      <c r="L254" s="101">
        <f t="shared" si="79"/>
        <v>1967.29</v>
      </c>
      <c r="M254" s="102">
        <v>3.2</v>
      </c>
      <c r="N254" s="100">
        <f t="shared" si="80"/>
        <v>1539.2</v>
      </c>
      <c r="O254" s="103">
        <f t="shared" si="81"/>
        <v>0.88999999999999968</v>
      </c>
      <c r="P254" s="57">
        <f t="shared" si="82"/>
        <v>428.08999999999986</v>
      </c>
      <c r="Q254" s="57">
        <v>1967.29</v>
      </c>
      <c r="R254" s="88" t="s">
        <v>27</v>
      </c>
      <c r="S254" s="88">
        <v>0.06</v>
      </c>
      <c r="T254" s="88">
        <f t="shared" si="75"/>
        <v>28.86</v>
      </c>
      <c r="U254" s="117"/>
      <c r="V254" s="47"/>
      <c r="W254" s="48"/>
      <c r="X254" s="48"/>
      <c r="Y254" s="48"/>
      <c r="Z254" s="48"/>
    </row>
    <row r="255" spans="1:26" s="1" customFormat="1" ht="33" hidden="1" customHeight="1">
      <c r="A255" s="22" t="s">
        <v>512</v>
      </c>
      <c r="B255" s="23">
        <v>43437</v>
      </c>
      <c r="C255" s="24">
        <v>270564</v>
      </c>
      <c r="D255" s="22">
        <v>5453</v>
      </c>
      <c r="E255" s="25" t="s">
        <v>376</v>
      </c>
      <c r="F255" s="26" t="s">
        <v>515</v>
      </c>
      <c r="G255" s="23">
        <v>43481</v>
      </c>
      <c r="H255" s="74">
        <v>43496</v>
      </c>
      <c r="I255" s="75" t="s">
        <v>26</v>
      </c>
      <c r="J255" s="99">
        <v>1101</v>
      </c>
      <c r="K255" s="100">
        <v>4.09</v>
      </c>
      <c r="L255" s="101">
        <f t="shared" si="79"/>
        <v>4503.09</v>
      </c>
      <c r="M255" s="102">
        <v>3.2</v>
      </c>
      <c r="N255" s="100">
        <f t="shared" si="80"/>
        <v>3523.2000000000003</v>
      </c>
      <c r="O255" s="103">
        <f t="shared" si="81"/>
        <v>0.88999999999999968</v>
      </c>
      <c r="P255" s="57">
        <f t="shared" si="82"/>
        <v>979.88999999999965</v>
      </c>
      <c r="Q255" s="57">
        <v>4503.09</v>
      </c>
      <c r="R255" s="88" t="s">
        <v>27</v>
      </c>
      <c r="S255" s="45">
        <v>0.06</v>
      </c>
      <c r="T255" s="45">
        <f t="shared" si="75"/>
        <v>66.06</v>
      </c>
      <c r="U255" s="53"/>
      <c r="V255" s="47"/>
      <c r="W255" s="48"/>
      <c r="X255" s="48"/>
      <c r="Y255" s="48"/>
      <c r="Z255" s="48"/>
    </row>
    <row r="256" spans="1:26" s="1" customFormat="1" ht="33" hidden="1" customHeight="1">
      <c r="A256" s="22" t="s">
        <v>512</v>
      </c>
      <c r="B256" s="23">
        <v>43437</v>
      </c>
      <c r="C256" s="24">
        <v>270573</v>
      </c>
      <c r="D256" s="22">
        <v>5453</v>
      </c>
      <c r="E256" s="25" t="s">
        <v>376</v>
      </c>
      <c r="F256" s="26" t="s">
        <v>515</v>
      </c>
      <c r="G256" s="23">
        <v>43481</v>
      </c>
      <c r="H256" s="74">
        <v>43496</v>
      </c>
      <c r="I256" s="75" t="s">
        <v>26</v>
      </c>
      <c r="J256" s="99">
        <v>2048</v>
      </c>
      <c r="K256" s="100">
        <v>4.09</v>
      </c>
      <c r="L256" s="101">
        <f t="shared" si="79"/>
        <v>8376.32</v>
      </c>
      <c r="M256" s="102">
        <v>3.2</v>
      </c>
      <c r="N256" s="100">
        <f t="shared" si="80"/>
        <v>6553.6</v>
      </c>
      <c r="O256" s="103">
        <f t="shared" si="81"/>
        <v>0.88999999999999968</v>
      </c>
      <c r="P256" s="57">
        <f t="shared" si="82"/>
        <v>1822.7199999999993</v>
      </c>
      <c r="Q256" s="57">
        <v>8376.32</v>
      </c>
      <c r="R256" s="88" t="s">
        <v>27</v>
      </c>
      <c r="S256" s="45">
        <v>0.06</v>
      </c>
      <c r="T256" s="45">
        <f t="shared" si="75"/>
        <v>122.88</v>
      </c>
      <c r="U256" s="53"/>
      <c r="V256" s="47"/>
      <c r="W256" s="48"/>
      <c r="X256" s="48"/>
      <c r="Y256" s="48"/>
      <c r="Z256" s="48"/>
    </row>
    <row r="257" spans="1:26" s="1" customFormat="1" ht="33" hidden="1" customHeight="1">
      <c r="A257" s="22" t="s">
        <v>516</v>
      </c>
      <c r="B257" s="23">
        <v>43423</v>
      </c>
      <c r="C257" s="24">
        <v>251790</v>
      </c>
      <c r="D257" s="22">
        <v>5047</v>
      </c>
      <c r="E257" s="25" t="s">
        <v>376</v>
      </c>
      <c r="F257" s="26" t="s">
        <v>517</v>
      </c>
      <c r="G257" s="23">
        <v>43493</v>
      </c>
      <c r="H257" s="74">
        <v>43517</v>
      </c>
      <c r="I257" s="75" t="s">
        <v>26</v>
      </c>
      <c r="J257" s="99">
        <v>1960</v>
      </c>
      <c r="K257" s="100">
        <v>8.5500000000000007</v>
      </c>
      <c r="L257" s="101">
        <f t="shared" ref="L257:L316" si="83">+K257*J257</f>
        <v>16758</v>
      </c>
      <c r="M257" s="102">
        <v>7.6</v>
      </c>
      <c r="N257" s="100">
        <f t="shared" ref="N257:N316" si="84">+M257*J257</f>
        <v>14896</v>
      </c>
      <c r="O257" s="103">
        <f t="shared" ref="O257:O316" si="85">+K257-M257</f>
        <v>0.95000000000000107</v>
      </c>
      <c r="P257" s="57">
        <f t="shared" ref="P257:P316" si="86">+O257*J257</f>
        <v>1862.000000000002</v>
      </c>
      <c r="Q257" s="57">
        <v>16758</v>
      </c>
      <c r="R257" s="88" t="s">
        <v>27</v>
      </c>
      <c r="S257" s="45">
        <v>0.1</v>
      </c>
      <c r="T257" s="45">
        <f t="shared" si="75"/>
        <v>196</v>
      </c>
      <c r="U257" s="53"/>
      <c r="V257" s="47"/>
      <c r="W257" s="48"/>
      <c r="X257" s="48"/>
      <c r="Y257" s="48"/>
      <c r="Z257" s="48"/>
    </row>
    <row r="258" spans="1:26" s="1" customFormat="1" ht="33" hidden="1" customHeight="1">
      <c r="A258" s="22" t="s">
        <v>516</v>
      </c>
      <c r="B258" s="23">
        <v>43423</v>
      </c>
      <c r="C258" s="24">
        <v>251800</v>
      </c>
      <c r="D258" s="22">
        <v>5047</v>
      </c>
      <c r="E258" s="25" t="s">
        <v>376</v>
      </c>
      <c r="F258" s="26" t="s">
        <v>517</v>
      </c>
      <c r="G258" s="23">
        <v>43493</v>
      </c>
      <c r="H258" s="74">
        <v>43517</v>
      </c>
      <c r="I258" s="75" t="s">
        <v>26</v>
      </c>
      <c r="J258" s="99">
        <v>602</v>
      </c>
      <c r="K258" s="100">
        <v>8.5500000000000007</v>
      </c>
      <c r="L258" s="101">
        <f t="shared" si="83"/>
        <v>5147.1000000000004</v>
      </c>
      <c r="M258" s="102">
        <v>7.6</v>
      </c>
      <c r="N258" s="100">
        <f t="shared" si="84"/>
        <v>4575.2</v>
      </c>
      <c r="O258" s="103">
        <f t="shared" si="85"/>
        <v>0.95000000000000107</v>
      </c>
      <c r="P258" s="57">
        <f t="shared" si="86"/>
        <v>571.90000000000066</v>
      </c>
      <c r="Q258" s="57">
        <v>5147.1000000000004</v>
      </c>
      <c r="R258" s="88" t="s">
        <v>27</v>
      </c>
      <c r="S258" s="45">
        <v>0.1</v>
      </c>
      <c r="T258" s="45">
        <f t="shared" si="75"/>
        <v>60.2</v>
      </c>
      <c r="U258" s="53"/>
      <c r="V258" s="47"/>
      <c r="W258" s="48"/>
      <c r="X258" s="48"/>
      <c r="Y258" s="48"/>
      <c r="Z258" s="48"/>
    </row>
    <row r="259" spans="1:26" s="1" customFormat="1" ht="33" hidden="1" customHeight="1">
      <c r="A259" s="22" t="s">
        <v>516</v>
      </c>
      <c r="B259" s="23">
        <v>43423</v>
      </c>
      <c r="C259" s="24">
        <v>251828</v>
      </c>
      <c r="D259" s="22">
        <v>5047</v>
      </c>
      <c r="E259" s="25" t="s">
        <v>376</v>
      </c>
      <c r="F259" s="26" t="s">
        <v>517</v>
      </c>
      <c r="G259" s="23">
        <v>43493</v>
      </c>
      <c r="H259" s="74">
        <v>43517</v>
      </c>
      <c r="I259" s="75" t="s">
        <v>26</v>
      </c>
      <c r="J259" s="99">
        <v>823</v>
      </c>
      <c r="K259" s="100">
        <v>8.5500000000000007</v>
      </c>
      <c r="L259" s="101">
        <f t="shared" si="83"/>
        <v>7036.6500000000005</v>
      </c>
      <c r="M259" s="102">
        <v>7.6</v>
      </c>
      <c r="N259" s="100">
        <f t="shared" si="84"/>
        <v>6254.7999999999993</v>
      </c>
      <c r="O259" s="103">
        <f t="shared" si="85"/>
        <v>0.95000000000000107</v>
      </c>
      <c r="P259" s="57">
        <f t="shared" si="86"/>
        <v>781.85000000000093</v>
      </c>
      <c r="Q259" s="57">
        <v>7036.65</v>
      </c>
      <c r="R259" s="88" t="s">
        <v>27</v>
      </c>
      <c r="S259" s="45">
        <v>0.1</v>
      </c>
      <c r="T259" s="45">
        <f t="shared" si="75"/>
        <v>82.300000000000011</v>
      </c>
      <c r="U259" s="53"/>
      <c r="V259" s="47"/>
      <c r="W259" s="48"/>
      <c r="X259" s="48"/>
      <c r="Y259" s="48"/>
      <c r="Z259" s="48"/>
    </row>
    <row r="260" spans="1:26" s="1" customFormat="1" ht="33" hidden="1" customHeight="1">
      <c r="A260" s="22" t="s">
        <v>516</v>
      </c>
      <c r="B260" s="23">
        <v>43423</v>
      </c>
      <c r="C260" s="24">
        <v>251837</v>
      </c>
      <c r="D260" s="22">
        <v>5048</v>
      </c>
      <c r="E260" s="25" t="s">
        <v>376</v>
      </c>
      <c r="F260" s="26" t="s">
        <v>518</v>
      </c>
      <c r="G260" s="23">
        <v>43493</v>
      </c>
      <c r="H260" s="74">
        <v>43517</v>
      </c>
      <c r="I260" s="75" t="s">
        <v>26</v>
      </c>
      <c r="J260" s="99">
        <v>1291</v>
      </c>
      <c r="K260" s="100">
        <v>8.5500000000000007</v>
      </c>
      <c r="L260" s="101">
        <f t="shared" si="83"/>
        <v>11038.050000000001</v>
      </c>
      <c r="M260" s="102">
        <v>7.6</v>
      </c>
      <c r="N260" s="100">
        <f t="shared" si="84"/>
        <v>9811.6</v>
      </c>
      <c r="O260" s="103">
        <f t="shared" si="85"/>
        <v>0.95000000000000107</v>
      </c>
      <c r="P260" s="57">
        <f t="shared" si="86"/>
        <v>1226.4500000000014</v>
      </c>
      <c r="Q260" s="57">
        <v>11038.05</v>
      </c>
      <c r="R260" s="88" t="s">
        <v>27</v>
      </c>
      <c r="S260" s="45">
        <v>0.1</v>
      </c>
      <c r="T260" s="45">
        <f t="shared" si="75"/>
        <v>129.1</v>
      </c>
      <c r="U260" s="53"/>
      <c r="V260" s="47"/>
      <c r="W260" s="48"/>
      <c r="X260" s="48"/>
      <c r="Y260" s="48"/>
      <c r="Z260" s="48"/>
    </row>
    <row r="261" spans="1:26" s="1" customFormat="1" ht="33" hidden="1" customHeight="1">
      <c r="A261" s="22" t="s">
        <v>519</v>
      </c>
      <c r="B261" s="23">
        <v>43437</v>
      </c>
      <c r="C261" s="24">
        <v>269877</v>
      </c>
      <c r="D261" s="22">
        <v>5405</v>
      </c>
      <c r="E261" s="25" t="s">
        <v>376</v>
      </c>
      <c r="F261" s="26" t="s">
        <v>520</v>
      </c>
      <c r="G261" s="23">
        <v>43493</v>
      </c>
      <c r="H261" s="74">
        <v>43517</v>
      </c>
      <c r="I261" s="75" t="s">
        <v>26</v>
      </c>
      <c r="J261" s="99">
        <v>1104</v>
      </c>
      <c r="K261" s="100">
        <v>7.49</v>
      </c>
      <c r="L261" s="101">
        <f t="shared" si="83"/>
        <v>8268.9600000000009</v>
      </c>
      <c r="M261" s="102">
        <v>6.54</v>
      </c>
      <c r="N261" s="100">
        <f t="shared" si="84"/>
        <v>7220.16</v>
      </c>
      <c r="O261" s="103">
        <f t="shared" si="85"/>
        <v>0.95000000000000018</v>
      </c>
      <c r="P261" s="57">
        <f t="shared" si="86"/>
        <v>1048.8000000000002</v>
      </c>
      <c r="Q261" s="57">
        <v>8268.9599999999991</v>
      </c>
      <c r="R261" s="88" t="s">
        <v>27</v>
      </c>
      <c r="S261" s="45">
        <v>0.1</v>
      </c>
      <c r="T261" s="45">
        <f t="shared" ref="T261:T316" si="87">+S261*J261</f>
        <v>110.4</v>
      </c>
      <c r="U261" s="53"/>
      <c r="V261" s="47"/>
      <c r="W261" s="48"/>
      <c r="X261" s="48"/>
      <c r="Y261" s="48"/>
      <c r="Z261" s="48"/>
    </row>
    <row r="262" spans="1:26" s="1" customFormat="1" ht="33" hidden="1" customHeight="1">
      <c r="A262" s="22" t="s">
        <v>519</v>
      </c>
      <c r="B262" s="23">
        <v>43437</v>
      </c>
      <c r="C262" s="24">
        <v>269922</v>
      </c>
      <c r="D262" s="22">
        <v>5405</v>
      </c>
      <c r="E262" s="25" t="s">
        <v>376</v>
      </c>
      <c r="F262" s="26" t="s">
        <v>520</v>
      </c>
      <c r="G262" s="23">
        <v>43493</v>
      </c>
      <c r="H262" s="74">
        <v>43517</v>
      </c>
      <c r="I262" s="75" t="s">
        <v>26</v>
      </c>
      <c r="J262" s="99">
        <v>916</v>
      </c>
      <c r="K262" s="100">
        <v>7.49</v>
      </c>
      <c r="L262" s="101">
        <f t="shared" si="83"/>
        <v>6860.84</v>
      </c>
      <c r="M262" s="102">
        <v>6.54</v>
      </c>
      <c r="N262" s="100">
        <f t="shared" si="84"/>
        <v>5990.64</v>
      </c>
      <c r="O262" s="103">
        <f t="shared" si="85"/>
        <v>0.95000000000000018</v>
      </c>
      <c r="P262" s="57">
        <f t="shared" si="86"/>
        <v>870.20000000000016</v>
      </c>
      <c r="Q262" s="57">
        <v>6860.84</v>
      </c>
      <c r="R262" s="88" t="s">
        <v>27</v>
      </c>
      <c r="S262" s="45">
        <v>0.1</v>
      </c>
      <c r="T262" s="45">
        <f t="shared" si="87"/>
        <v>91.600000000000009</v>
      </c>
      <c r="U262" s="53"/>
      <c r="V262" s="47"/>
      <c r="W262" s="48"/>
      <c r="X262" s="48"/>
      <c r="Y262" s="48"/>
      <c r="Z262" s="48"/>
    </row>
    <row r="263" spans="1:26" s="1" customFormat="1" ht="33" hidden="1" customHeight="1">
      <c r="A263" s="22" t="s">
        <v>519</v>
      </c>
      <c r="B263" s="23">
        <v>43437</v>
      </c>
      <c r="C263" s="24">
        <v>269940</v>
      </c>
      <c r="D263" s="22">
        <v>5405</v>
      </c>
      <c r="E263" s="25" t="s">
        <v>376</v>
      </c>
      <c r="F263" s="26" t="s">
        <v>520</v>
      </c>
      <c r="G263" s="23">
        <v>43493</v>
      </c>
      <c r="H263" s="74">
        <v>43517</v>
      </c>
      <c r="I263" s="75" t="s">
        <v>26</v>
      </c>
      <c r="J263" s="99">
        <v>801</v>
      </c>
      <c r="K263" s="100">
        <v>7.49</v>
      </c>
      <c r="L263" s="101">
        <f t="shared" si="83"/>
        <v>5999.49</v>
      </c>
      <c r="M263" s="102">
        <v>6.54</v>
      </c>
      <c r="N263" s="100">
        <f t="shared" si="84"/>
        <v>5238.54</v>
      </c>
      <c r="O263" s="103">
        <f t="shared" si="85"/>
        <v>0.95000000000000018</v>
      </c>
      <c r="P263" s="57">
        <f t="shared" si="86"/>
        <v>760.95000000000016</v>
      </c>
      <c r="Q263" s="57">
        <v>5999.49</v>
      </c>
      <c r="R263" s="88" t="s">
        <v>27</v>
      </c>
      <c r="S263" s="45">
        <v>0.1</v>
      </c>
      <c r="T263" s="45">
        <f t="shared" si="87"/>
        <v>80.100000000000009</v>
      </c>
      <c r="U263" s="53"/>
      <c r="V263" s="47"/>
      <c r="W263" s="48"/>
      <c r="X263" s="48"/>
      <c r="Y263" s="48"/>
      <c r="Z263" s="48"/>
    </row>
    <row r="264" spans="1:26" s="1" customFormat="1" ht="33" hidden="1" customHeight="1">
      <c r="A264" s="22" t="s">
        <v>519</v>
      </c>
      <c r="B264" s="23">
        <v>43437</v>
      </c>
      <c r="C264" s="24">
        <v>270088</v>
      </c>
      <c r="D264" s="22">
        <v>5406</v>
      </c>
      <c r="E264" s="25" t="s">
        <v>376</v>
      </c>
      <c r="F264" s="26" t="s">
        <v>521</v>
      </c>
      <c r="G264" s="23">
        <v>43493</v>
      </c>
      <c r="H264" s="74">
        <v>43517</v>
      </c>
      <c r="I264" s="75" t="s">
        <v>26</v>
      </c>
      <c r="J264" s="99">
        <v>960</v>
      </c>
      <c r="K264" s="100">
        <v>7.64</v>
      </c>
      <c r="L264" s="101">
        <f t="shared" si="83"/>
        <v>7334.4</v>
      </c>
      <c r="M264" s="102">
        <v>6.74</v>
      </c>
      <c r="N264" s="100">
        <f t="shared" si="84"/>
        <v>6470.4000000000005</v>
      </c>
      <c r="O264" s="103">
        <f t="shared" si="85"/>
        <v>0.89999999999999947</v>
      </c>
      <c r="P264" s="57">
        <f t="shared" si="86"/>
        <v>863.99999999999955</v>
      </c>
      <c r="Q264" s="57">
        <v>7334.4</v>
      </c>
      <c r="R264" s="88" t="s">
        <v>27</v>
      </c>
      <c r="S264" s="45">
        <v>0.1</v>
      </c>
      <c r="T264" s="45">
        <f t="shared" si="87"/>
        <v>96</v>
      </c>
      <c r="U264" s="53"/>
      <c r="V264" s="47"/>
      <c r="W264" s="48"/>
      <c r="X264" s="48"/>
      <c r="Y264" s="48"/>
      <c r="Z264" s="48"/>
    </row>
    <row r="265" spans="1:26" s="1" customFormat="1" ht="33" hidden="1" customHeight="1">
      <c r="A265" s="22" t="s">
        <v>519</v>
      </c>
      <c r="B265" s="23">
        <v>43437</v>
      </c>
      <c r="C265" s="24">
        <v>270106</v>
      </c>
      <c r="D265" s="22">
        <v>5406</v>
      </c>
      <c r="E265" s="25" t="s">
        <v>376</v>
      </c>
      <c r="F265" s="26" t="s">
        <v>521</v>
      </c>
      <c r="G265" s="23">
        <v>43493</v>
      </c>
      <c r="H265" s="74">
        <v>43517</v>
      </c>
      <c r="I265" s="75" t="s">
        <v>26</v>
      </c>
      <c r="J265" s="99">
        <v>946</v>
      </c>
      <c r="K265" s="100">
        <v>7.64</v>
      </c>
      <c r="L265" s="101">
        <f t="shared" si="83"/>
        <v>7227.44</v>
      </c>
      <c r="M265" s="102">
        <v>6.74</v>
      </c>
      <c r="N265" s="100">
        <f t="shared" si="84"/>
        <v>6376.04</v>
      </c>
      <c r="O265" s="103">
        <f t="shared" si="85"/>
        <v>0.89999999999999947</v>
      </c>
      <c r="P265" s="57">
        <f t="shared" si="86"/>
        <v>851.39999999999952</v>
      </c>
      <c r="Q265" s="57">
        <v>7227.44</v>
      </c>
      <c r="R265" s="88" t="s">
        <v>27</v>
      </c>
      <c r="S265" s="45">
        <v>0.1</v>
      </c>
      <c r="T265" s="45">
        <f t="shared" si="87"/>
        <v>94.600000000000009</v>
      </c>
      <c r="U265" s="53"/>
      <c r="V265" s="47"/>
      <c r="W265" s="48"/>
      <c r="X265" s="48"/>
      <c r="Y265" s="48"/>
      <c r="Z265" s="48"/>
    </row>
    <row r="266" spans="1:26" s="1" customFormat="1" ht="33" hidden="1" customHeight="1">
      <c r="A266" s="22" t="s">
        <v>519</v>
      </c>
      <c r="B266" s="23">
        <v>43437</v>
      </c>
      <c r="C266" s="24">
        <v>270151</v>
      </c>
      <c r="D266" s="22">
        <v>5406</v>
      </c>
      <c r="E266" s="25" t="s">
        <v>376</v>
      </c>
      <c r="F266" s="26" t="s">
        <v>521</v>
      </c>
      <c r="G266" s="23">
        <v>43493</v>
      </c>
      <c r="H266" s="74">
        <v>43517</v>
      </c>
      <c r="I266" s="75" t="s">
        <v>26</v>
      </c>
      <c r="J266" s="99">
        <v>801</v>
      </c>
      <c r="K266" s="100">
        <v>7.64</v>
      </c>
      <c r="L266" s="101">
        <f t="shared" si="83"/>
        <v>6119.6399999999994</v>
      </c>
      <c r="M266" s="102">
        <v>6.74</v>
      </c>
      <c r="N266" s="100">
        <f t="shared" si="84"/>
        <v>5398.74</v>
      </c>
      <c r="O266" s="103">
        <f t="shared" si="85"/>
        <v>0.89999999999999947</v>
      </c>
      <c r="P266" s="57">
        <f t="shared" si="86"/>
        <v>720.89999999999952</v>
      </c>
      <c r="Q266" s="57">
        <v>6119.64</v>
      </c>
      <c r="R266" s="88" t="s">
        <v>27</v>
      </c>
      <c r="S266" s="45">
        <v>0.1</v>
      </c>
      <c r="T266" s="45">
        <f t="shared" si="87"/>
        <v>80.100000000000009</v>
      </c>
      <c r="U266" s="53"/>
      <c r="V266" s="47"/>
      <c r="W266" s="48"/>
      <c r="X266" s="48"/>
      <c r="Y266" s="48"/>
      <c r="Z266" s="48"/>
    </row>
    <row r="267" spans="1:26" s="1" customFormat="1" ht="33" hidden="1" customHeight="1">
      <c r="A267" s="22" t="s">
        <v>519</v>
      </c>
      <c r="B267" s="23">
        <v>43437</v>
      </c>
      <c r="C267" s="24">
        <v>270207</v>
      </c>
      <c r="D267" s="22">
        <v>5407</v>
      </c>
      <c r="E267" s="25" t="s">
        <v>376</v>
      </c>
      <c r="F267" s="26" t="s">
        <v>522</v>
      </c>
      <c r="G267" s="23">
        <v>43493</v>
      </c>
      <c r="H267" s="74">
        <v>43517</v>
      </c>
      <c r="I267" s="75" t="s">
        <v>26</v>
      </c>
      <c r="J267" s="99">
        <v>976</v>
      </c>
      <c r="K267" s="100">
        <v>7.49</v>
      </c>
      <c r="L267" s="101">
        <f t="shared" si="83"/>
        <v>7310.24</v>
      </c>
      <c r="M267" s="102">
        <v>6.54</v>
      </c>
      <c r="N267" s="100">
        <f t="shared" si="84"/>
        <v>6383.04</v>
      </c>
      <c r="O267" s="103">
        <f t="shared" si="85"/>
        <v>0.95000000000000018</v>
      </c>
      <c r="P267" s="57">
        <f t="shared" si="86"/>
        <v>927.20000000000016</v>
      </c>
      <c r="Q267" s="57">
        <v>7310.24</v>
      </c>
      <c r="R267" s="88" t="s">
        <v>27</v>
      </c>
      <c r="S267" s="45">
        <v>0.1</v>
      </c>
      <c r="T267" s="45">
        <f t="shared" si="87"/>
        <v>97.600000000000009</v>
      </c>
      <c r="U267" s="53"/>
      <c r="V267" s="47"/>
      <c r="W267" s="48"/>
      <c r="X267" s="48"/>
      <c r="Y267" s="48"/>
      <c r="Z267" s="48"/>
    </row>
    <row r="268" spans="1:26" s="1" customFormat="1" ht="33" hidden="1" customHeight="1">
      <c r="A268" s="22" t="s">
        <v>519</v>
      </c>
      <c r="B268" s="23">
        <v>43437</v>
      </c>
      <c r="C268" s="24">
        <v>270234</v>
      </c>
      <c r="D268" s="22">
        <v>5407</v>
      </c>
      <c r="E268" s="25" t="s">
        <v>376</v>
      </c>
      <c r="F268" s="26" t="s">
        <v>522</v>
      </c>
      <c r="G268" s="23">
        <v>43493</v>
      </c>
      <c r="H268" s="74">
        <v>43517</v>
      </c>
      <c r="I268" s="75" t="s">
        <v>26</v>
      </c>
      <c r="J268" s="99">
        <v>785</v>
      </c>
      <c r="K268" s="100">
        <v>7.49</v>
      </c>
      <c r="L268" s="101">
        <f t="shared" si="83"/>
        <v>5879.6500000000005</v>
      </c>
      <c r="M268" s="102">
        <v>6.54</v>
      </c>
      <c r="N268" s="100">
        <f t="shared" si="84"/>
        <v>5133.8999999999996</v>
      </c>
      <c r="O268" s="103">
        <f t="shared" si="85"/>
        <v>0.95000000000000018</v>
      </c>
      <c r="P268" s="57">
        <f t="shared" si="86"/>
        <v>745.75000000000011</v>
      </c>
      <c r="Q268" s="57">
        <v>5879.65</v>
      </c>
      <c r="R268" s="88" t="s">
        <v>27</v>
      </c>
      <c r="S268" s="45">
        <v>0.1</v>
      </c>
      <c r="T268" s="45">
        <f t="shared" si="87"/>
        <v>78.5</v>
      </c>
      <c r="U268" s="53"/>
      <c r="V268" s="47"/>
      <c r="W268" s="48"/>
      <c r="X268" s="48"/>
      <c r="Y268" s="48"/>
      <c r="Z268" s="48"/>
    </row>
    <row r="269" spans="1:26" s="1" customFormat="1" ht="33" hidden="1" customHeight="1">
      <c r="A269" s="22" t="s">
        <v>519</v>
      </c>
      <c r="B269" s="23">
        <v>43437</v>
      </c>
      <c r="C269" s="24">
        <v>270252</v>
      </c>
      <c r="D269" s="22">
        <v>5407</v>
      </c>
      <c r="E269" s="25" t="s">
        <v>376</v>
      </c>
      <c r="F269" s="26" t="s">
        <v>522</v>
      </c>
      <c r="G269" s="23">
        <v>43493</v>
      </c>
      <c r="H269" s="74">
        <v>43517</v>
      </c>
      <c r="I269" s="75" t="s">
        <v>26</v>
      </c>
      <c r="J269" s="99">
        <v>801</v>
      </c>
      <c r="K269" s="100">
        <v>7.49</v>
      </c>
      <c r="L269" s="101">
        <f t="shared" si="83"/>
        <v>5999.49</v>
      </c>
      <c r="M269" s="102">
        <v>6.54</v>
      </c>
      <c r="N269" s="100">
        <f t="shared" si="84"/>
        <v>5238.54</v>
      </c>
      <c r="O269" s="103">
        <f t="shared" si="85"/>
        <v>0.95000000000000018</v>
      </c>
      <c r="P269" s="57">
        <f t="shared" si="86"/>
        <v>760.95000000000016</v>
      </c>
      <c r="Q269" s="57">
        <v>5999.49</v>
      </c>
      <c r="R269" s="88" t="s">
        <v>27</v>
      </c>
      <c r="S269" s="45">
        <v>0.1</v>
      </c>
      <c r="T269" s="45">
        <f t="shared" si="87"/>
        <v>80.100000000000009</v>
      </c>
      <c r="U269" s="53"/>
      <c r="V269" s="47"/>
      <c r="W269" s="48"/>
      <c r="X269" s="48"/>
      <c r="Y269" s="48"/>
      <c r="Z269" s="48"/>
    </row>
    <row r="270" spans="1:26" s="1" customFormat="1" ht="33" hidden="1" customHeight="1">
      <c r="A270" s="22" t="s">
        <v>523</v>
      </c>
      <c r="B270" s="23">
        <v>43437</v>
      </c>
      <c r="C270" s="24">
        <v>270299</v>
      </c>
      <c r="D270" s="22">
        <v>5408</v>
      </c>
      <c r="E270" s="25" t="s">
        <v>376</v>
      </c>
      <c r="F270" s="26" t="s">
        <v>524</v>
      </c>
      <c r="G270" s="23">
        <v>43493</v>
      </c>
      <c r="H270" s="74">
        <v>43517</v>
      </c>
      <c r="I270" s="75" t="s">
        <v>26</v>
      </c>
      <c r="J270" s="99">
        <v>2016</v>
      </c>
      <c r="K270" s="100">
        <v>4.51</v>
      </c>
      <c r="L270" s="101">
        <f t="shared" si="83"/>
        <v>9092.16</v>
      </c>
      <c r="M270" s="102">
        <v>3.83</v>
      </c>
      <c r="N270" s="100">
        <f t="shared" si="84"/>
        <v>7721.28</v>
      </c>
      <c r="O270" s="103">
        <f t="shared" si="85"/>
        <v>0.67999999999999972</v>
      </c>
      <c r="P270" s="57">
        <f t="shared" si="86"/>
        <v>1370.8799999999994</v>
      </c>
      <c r="Q270" s="57">
        <v>9092.16</v>
      </c>
      <c r="R270" s="88" t="s">
        <v>27</v>
      </c>
      <c r="S270" s="45">
        <v>0.08</v>
      </c>
      <c r="T270" s="45">
        <f t="shared" si="87"/>
        <v>161.28</v>
      </c>
      <c r="U270" s="53"/>
      <c r="V270" s="47"/>
      <c r="W270" s="48"/>
      <c r="X270" s="48"/>
      <c r="Y270" s="48"/>
      <c r="Z270" s="48"/>
    </row>
    <row r="271" spans="1:26" s="1" customFormat="1" ht="33" hidden="1" customHeight="1">
      <c r="A271" s="22" t="s">
        <v>523</v>
      </c>
      <c r="B271" s="23">
        <v>43437</v>
      </c>
      <c r="C271" s="24">
        <v>270353</v>
      </c>
      <c r="D271" s="22">
        <v>5408</v>
      </c>
      <c r="E271" s="25" t="s">
        <v>376</v>
      </c>
      <c r="F271" s="26" t="s">
        <v>524</v>
      </c>
      <c r="G271" s="23">
        <v>43493</v>
      </c>
      <c r="H271" s="74">
        <v>43517</v>
      </c>
      <c r="I271" s="75" t="s">
        <v>26</v>
      </c>
      <c r="J271" s="99">
        <v>512</v>
      </c>
      <c r="K271" s="100">
        <v>4.51</v>
      </c>
      <c r="L271" s="101">
        <f t="shared" si="83"/>
        <v>2309.12</v>
      </c>
      <c r="M271" s="102">
        <v>3.83</v>
      </c>
      <c r="N271" s="100">
        <f t="shared" si="84"/>
        <v>1960.96</v>
      </c>
      <c r="O271" s="103">
        <f t="shared" si="85"/>
        <v>0.67999999999999972</v>
      </c>
      <c r="P271" s="57">
        <f t="shared" si="86"/>
        <v>348.15999999999985</v>
      </c>
      <c r="Q271" s="57">
        <v>2309.12</v>
      </c>
      <c r="R271" s="88" t="s">
        <v>27</v>
      </c>
      <c r="S271" s="45">
        <v>0.08</v>
      </c>
      <c r="T271" s="45">
        <f t="shared" si="87"/>
        <v>40.96</v>
      </c>
      <c r="U271" s="53"/>
      <c r="V271" s="47"/>
      <c r="W271" s="48"/>
      <c r="X271" s="48"/>
      <c r="Y271" s="48"/>
      <c r="Z271" s="48"/>
    </row>
    <row r="272" spans="1:26" s="1" customFormat="1" ht="33" hidden="1" customHeight="1">
      <c r="A272" s="22" t="s">
        <v>523</v>
      </c>
      <c r="B272" s="23">
        <v>43437</v>
      </c>
      <c r="C272" s="24">
        <v>270371</v>
      </c>
      <c r="D272" s="22">
        <v>5408</v>
      </c>
      <c r="E272" s="25" t="s">
        <v>376</v>
      </c>
      <c r="F272" s="26" t="s">
        <v>524</v>
      </c>
      <c r="G272" s="23">
        <v>43493</v>
      </c>
      <c r="H272" s="74">
        <v>43517</v>
      </c>
      <c r="I272" s="75" t="s">
        <v>26</v>
      </c>
      <c r="J272" s="99">
        <v>360</v>
      </c>
      <c r="K272" s="100">
        <v>4.51</v>
      </c>
      <c r="L272" s="101">
        <f t="shared" si="83"/>
        <v>1623.6</v>
      </c>
      <c r="M272" s="102">
        <v>3.83</v>
      </c>
      <c r="N272" s="100">
        <f t="shared" si="84"/>
        <v>1378.8</v>
      </c>
      <c r="O272" s="103">
        <f t="shared" si="85"/>
        <v>0.67999999999999972</v>
      </c>
      <c r="P272" s="57">
        <f t="shared" si="86"/>
        <v>244.7999999999999</v>
      </c>
      <c r="Q272" s="57">
        <v>1623.6</v>
      </c>
      <c r="R272" s="88" t="s">
        <v>27</v>
      </c>
      <c r="S272" s="45">
        <v>0.08</v>
      </c>
      <c r="T272" s="45">
        <f t="shared" si="87"/>
        <v>28.8</v>
      </c>
      <c r="U272" s="53"/>
      <c r="V272" s="47"/>
      <c r="W272" s="48"/>
      <c r="X272" s="48"/>
      <c r="Y272" s="48"/>
      <c r="Z272" s="48"/>
    </row>
    <row r="273" spans="1:26" s="1" customFormat="1" ht="33" hidden="1" customHeight="1">
      <c r="A273" s="22" t="s">
        <v>525</v>
      </c>
      <c r="B273" s="23">
        <v>43437</v>
      </c>
      <c r="C273" s="24">
        <v>270629</v>
      </c>
      <c r="D273" s="22">
        <v>5410</v>
      </c>
      <c r="E273" s="25" t="s">
        <v>376</v>
      </c>
      <c r="F273" s="26" t="s">
        <v>526</v>
      </c>
      <c r="G273" s="23">
        <v>43493</v>
      </c>
      <c r="H273" s="74">
        <v>43517</v>
      </c>
      <c r="I273" s="75" t="s">
        <v>26</v>
      </c>
      <c r="J273" s="99">
        <v>1744</v>
      </c>
      <c r="K273" s="100">
        <v>4.54</v>
      </c>
      <c r="L273" s="101">
        <f t="shared" si="83"/>
        <v>7917.76</v>
      </c>
      <c r="M273" s="102">
        <v>3.63</v>
      </c>
      <c r="N273" s="100">
        <f t="shared" si="84"/>
        <v>6330.72</v>
      </c>
      <c r="O273" s="103">
        <f t="shared" si="85"/>
        <v>0.91000000000000014</v>
      </c>
      <c r="P273" s="57">
        <f t="shared" si="86"/>
        <v>1587.0400000000002</v>
      </c>
      <c r="Q273" s="57">
        <v>7917.76</v>
      </c>
      <c r="R273" s="88" t="s">
        <v>27</v>
      </c>
      <c r="S273" s="45">
        <v>0.06</v>
      </c>
      <c r="T273" s="45">
        <f t="shared" si="87"/>
        <v>104.64</v>
      </c>
      <c r="U273" s="53"/>
      <c r="V273" s="47"/>
      <c r="W273" s="48"/>
      <c r="X273" s="48"/>
      <c r="Y273" s="48"/>
      <c r="Z273" s="48"/>
    </row>
    <row r="274" spans="1:26" s="1" customFormat="1" ht="33" hidden="1" customHeight="1">
      <c r="A274" s="22" t="s">
        <v>525</v>
      </c>
      <c r="B274" s="23">
        <v>43437</v>
      </c>
      <c r="C274" s="24">
        <v>270638</v>
      </c>
      <c r="D274" s="22">
        <v>5410</v>
      </c>
      <c r="E274" s="25" t="s">
        <v>376</v>
      </c>
      <c r="F274" s="26" t="s">
        <v>526</v>
      </c>
      <c r="G274" s="23">
        <v>43493</v>
      </c>
      <c r="H274" s="74">
        <v>43517</v>
      </c>
      <c r="I274" s="75" t="s">
        <v>26</v>
      </c>
      <c r="J274" s="99">
        <v>943</v>
      </c>
      <c r="K274" s="100">
        <v>4.54</v>
      </c>
      <c r="L274" s="101">
        <f t="shared" si="83"/>
        <v>4281.22</v>
      </c>
      <c r="M274" s="102">
        <v>3.63</v>
      </c>
      <c r="N274" s="100">
        <f t="shared" si="84"/>
        <v>3423.0899999999997</v>
      </c>
      <c r="O274" s="103">
        <f t="shared" si="85"/>
        <v>0.91000000000000014</v>
      </c>
      <c r="P274" s="57">
        <f t="shared" si="86"/>
        <v>858.13000000000011</v>
      </c>
      <c r="Q274" s="57">
        <v>4281.22</v>
      </c>
      <c r="R274" s="88" t="s">
        <v>27</v>
      </c>
      <c r="S274" s="45">
        <v>0.06</v>
      </c>
      <c r="T274" s="45">
        <f t="shared" si="87"/>
        <v>56.58</v>
      </c>
      <c r="U274" s="53"/>
      <c r="V274" s="47"/>
      <c r="W274" s="48"/>
      <c r="X274" s="48"/>
      <c r="Y274" s="48"/>
      <c r="Z274" s="48"/>
    </row>
    <row r="275" spans="1:26" s="1" customFormat="1" ht="33" hidden="1" customHeight="1">
      <c r="A275" s="22" t="s">
        <v>527</v>
      </c>
      <c r="B275" s="23">
        <v>43437</v>
      </c>
      <c r="C275" s="24">
        <v>270683</v>
      </c>
      <c r="D275" s="22">
        <v>5412</v>
      </c>
      <c r="E275" s="25" t="s">
        <v>376</v>
      </c>
      <c r="F275" s="26" t="s">
        <v>528</v>
      </c>
      <c r="G275" s="23">
        <v>43493</v>
      </c>
      <c r="H275" s="74">
        <v>43517</v>
      </c>
      <c r="I275" s="75" t="s">
        <v>26</v>
      </c>
      <c r="J275" s="99">
        <v>1328</v>
      </c>
      <c r="K275" s="100">
        <v>3.28</v>
      </c>
      <c r="L275" s="101">
        <f t="shared" si="83"/>
        <v>4355.84</v>
      </c>
      <c r="M275" s="102">
        <v>2.2799999999999998</v>
      </c>
      <c r="N275" s="100">
        <f t="shared" si="84"/>
        <v>3027.8399999999997</v>
      </c>
      <c r="O275" s="103">
        <f t="shared" si="85"/>
        <v>1</v>
      </c>
      <c r="P275" s="57">
        <f t="shared" si="86"/>
        <v>1328</v>
      </c>
      <c r="Q275" s="57">
        <v>4355.84</v>
      </c>
      <c r="R275" s="88" t="s">
        <v>27</v>
      </c>
      <c r="S275" s="45">
        <v>0.15</v>
      </c>
      <c r="T275" s="45">
        <f t="shared" si="87"/>
        <v>199.2</v>
      </c>
      <c r="U275" s="53"/>
      <c r="V275" s="47"/>
      <c r="W275" s="48"/>
      <c r="X275" s="48"/>
      <c r="Y275" s="48"/>
      <c r="Z275" s="48"/>
    </row>
    <row r="276" spans="1:26" s="1" customFormat="1" ht="33" hidden="1" customHeight="1">
      <c r="A276" s="22" t="s">
        <v>527</v>
      </c>
      <c r="B276" s="23">
        <v>43437</v>
      </c>
      <c r="C276" s="24">
        <v>270692</v>
      </c>
      <c r="D276" s="22">
        <v>5412</v>
      </c>
      <c r="E276" s="25" t="s">
        <v>376</v>
      </c>
      <c r="F276" s="26" t="s">
        <v>528</v>
      </c>
      <c r="G276" s="23">
        <v>43493</v>
      </c>
      <c r="H276" s="74">
        <v>43517</v>
      </c>
      <c r="I276" s="75" t="s">
        <v>26</v>
      </c>
      <c r="J276" s="99">
        <v>898</v>
      </c>
      <c r="K276" s="100">
        <v>3.28</v>
      </c>
      <c r="L276" s="101">
        <f t="shared" si="83"/>
        <v>2945.4399999999996</v>
      </c>
      <c r="M276" s="102">
        <v>2.2799999999999998</v>
      </c>
      <c r="N276" s="100">
        <f t="shared" si="84"/>
        <v>2047.4399999999998</v>
      </c>
      <c r="O276" s="103">
        <f t="shared" si="85"/>
        <v>1</v>
      </c>
      <c r="P276" s="57">
        <f t="shared" si="86"/>
        <v>898</v>
      </c>
      <c r="Q276" s="57">
        <v>2945.44</v>
      </c>
      <c r="R276" s="88" t="s">
        <v>27</v>
      </c>
      <c r="S276" s="45">
        <v>0.15</v>
      </c>
      <c r="T276" s="45">
        <f t="shared" si="87"/>
        <v>134.69999999999999</v>
      </c>
      <c r="U276" s="53"/>
      <c r="V276" s="47"/>
      <c r="W276" s="48"/>
      <c r="X276" s="48"/>
      <c r="Y276" s="48"/>
      <c r="Z276" s="48"/>
    </row>
    <row r="277" spans="1:26" s="1" customFormat="1" ht="33" hidden="1" customHeight="1">
      <c r="A277" s="22" t="s">
        <v>527</v>
      </c>
      <c r="B277" s="23">
        <v>43437</v>
      </c>
      <c r="C277" s="24">
        <v>270701</v>
      </c>
      <c r="D277" s="22">
        <v>5412</v>
      </c>
      <c r="E277" s="25" t="s">
        <v>376</v>
      </c>
      <c r="F277" s="26" t="s">
        <v>528</v>
      </c>
      <c r="G277" s="23">
        <v>43493</v>
      </c>
      <c r="H277" s="74">
        <v>43517</v>
      </c>
      <c r="I277" s="75" t="s">
        <v>26</v>
      </c>
      <c r="J277" s="99">
        <v>359</v>
      </c>
      <c r="K277" s="100">
        <v>3.28</v>
      </c>
      <c r="L277" s="101">
        <f t="shared" si="83"/>
        <v>1177.52</v>
      </c>
      <c r="M277" s="102">
        <v>2.2799999999999998</v>
      </c>
      <c r="N277" s="100">
        <f t="shared" si="84"/>
        <v>818.52</v>
      </c>
      <c r="O277" s="103">
        <f t="shared" si="85"/>
        <v>1</v>
      </c>
      <c r="P277" s="57">
        <f t="shared" si="86"/>
        <v>359</v>
      </c>
      <c r="Q277" s="57">
        <v>1177.52</v>
      </c>
      <c r="R277" s="88" t="s">
        <v>27</v>
      </c>
      <c r="S277" s="45">
        <v>0.15</v>
      </c>
      <c r="T277" s="45">
        <f t="shared" si="87"/>
        <v>53.85</v>
      </c>
      <c r="U277" s="53"/>
      <c r="V277" s="47"/>
      <c r="W277" s="48"/>
      <c r="X277" s="48"/>
      <c r="Y277" s="48"/>
      <c r="Z277" s="48"/>
    </row>
    <row r="278" spans="1:26" s="1" customFormat="1" ht="33" hidden="1" customHeight="1">
      <c r="A278" s="22" t="s">
        <v>529</v>
      </c>
      <c r="B278" s="23">
        <v>43437</v>
      </c>
      <c r="C278" s="24">
        <v>270710</v>
      </c>
      <c r="D278" s="22">
        <v>5413</v>
      </c>
      <c r="E278" s="25" t="s">
        <v>376</v>
      </c>
      <c r="F278" s="26" t="s">
        <v>530</v>
      </c>
      <c r="G278" s="23">
        <v>43493</v>
      </c>
      <c r="H278" s="74">
        <v>43517</v>
      </c>
      <c r="I278" s="75" t="s">
        <v>26</v>
      </c>
      <c r="J278" s="99">
        <v>1600</v>
      </c>
      <c r="K278" s="100">
        <v>3.23</v>
      </c>
      <c r="L278" s="101">
        <f t="shared" si="83"/>
        <v>5168</v>
      </c>
      <c r="M278" s="102">
        <v>2.1800000000000002</v>
      </c>
      <c r="N278" s="100">
        <f t="shared" si="84"/>
        <v>3488.0000000000005</v>
      </c>
      <c r="O278" s="103">
        <f t="shared" si="85"/>
        <v>1.0499999999999998</v>
      </c>
      <c r="P278" s="57">
        <f t="shared" si="86"/>
        <v>1679.9999999999998</v>
      </c>
      <c r="Q278" s="57">
        <v>5168</v>
      </c>
      <c r="R278" s="88" t="s">
        <v>27</v>
      </c>
      <c r="S278" s="45">
        <v>0.12</v>
      </c>
      <c r="T278" s="45">
        <f t="shared" si="87"/>
        <v>192</v>
      </c>
      <c r="U278" s="53"/>
      <c r="V278" s="47"/>
      <c r="W278" s="48"/>
      <c r="X278" s="48"/>
      <c r="Y278" s="48"/>
      <c r="Z278" s="48"/>
    </row>
    <row r="279" spans="1:26" s="1" customFormat="1" ht="33" hidden="1" customHeight="1">
      <c r="A279" s="22" t="s">
        <v>529</v>
      </c>
      <c r="B279" s="23">
        <v>43437</v>
      </c>
      <c r="C279" s="24">
        <v>270720</v>
      </c>
      <c r="D279" s="22">
        <v>5413</v>
      </c>
      <c r="E279" s="25" t="s">
        <v>376</v>
      </c>
      <c r="F279" s="26" t="s">
        <v>530</v>
      </c>
      <c r="G279" s="23">
        <v>43493</v>
      </c>
      <c r="H279" s="74">
        <v>43517</v>
      </c>
      <c r="I279" s="75" t="s">
        <v>26</v>
      </c>
      <c r="J279" s="99">
        <v>1589</v>
      </c>
      <c r="K279" s="100">
        <v>3.23</v>
      </c>
      <c r="L279" s="101">
        <f t="shared" si="83"/>
        <v>5132.47</v>
      </c>
      <c r="M279" s="102">
        <v>2.1800000000000002</v>
      </c>
      <c r="N279" s="100">
        <f t="shared" si="84"/>
        <v>3464.0200000000004</v>
      </c>
      <c r="O279" s="103">
        <f t="shared" si="85"/>
        <v>1.0499999999999998</v>
      </c>
      <c r="P279" s="57">
        <f t="shared" si="86"/>
        <v>1668.4499999999998</v>
      </c>
      <c r="Q279" s="57">
        <v>5132.47</v>
      </c>
      <c r="R279" s="88" t="s">
        <v>27</v>
      </c>
      <c r="S279" s="45">
        <v>0.12</v>
      </c>
      <c r="T279" s="45">
        <f t="shared" si="87"/>
        <v>190.68</v>
      </c>
      <c r="U279" s="53"/>
      <c r="V279" s="47"/>
      <c r="W279" s="48"/>
      <c r="X279" s="48"/>
      <c r="Y279" s="48"/>
      <c r="Z279" s="48"/>
    </row>
    <row r="280" spans="1:26" s="1" customFormat="1" ht="33" hidden="1" customHeight="1">
      <c r="A280" s="22" t="s">
        <v>529</v>
      </c>
      <c r="B280" s="23">
        <v>43437</v>
      </c>
      <c r="C280" s="24">
        <v>270739</v>
      </c>
      <c r="D280" s="22">
        <v>5413</v>
      </c>
      <c r="E280" s="25" t="s">
        <v>376</v>
      </c>
      <c r="F280" s="26" t="s">
        <v>530</v>
      </c>
      <c r="G280" s="23">
        <v>43493</v>
      </c>
      <c r="H280" s="74">
        <v>43517</v>
      </c>
      <c r="I280" s="75" t="s">
        <v>26</v>
      </c>
      <c r="J280" s="99">
        <v>500</v>
      </c>
      <c r="K280" s="100">
        <v>3.23</v>
      </c>
      <c r="L280" s="101">
        <f t="shared" si="83"/>
        <v>1615</v>
      </c>
      <c r="M280" s="102">
        <v>2.1800000000000002</v>
      </c>
      <c r="N280" s="100">
        <f t="shared" si="84"/>
        <v>1090</v>
      </c>
      <c r="O280" s="103">
        <f t="shared" si="85"/>
        <v>1.0499999999999998</v>
      </c>
      <c r="P280" s="57">
        <f t="shared" si="86"/>
        <v>524.99999999999989</v>
      </c>
      <c r="Q280" s="57">
        <v>1615</v>
      </c>
      <c r="R280" s="88" t="s">
        <v>27</v>
      </c>
      <c r="S280" s="45">
        <v>0.12</v>
      </c>
      <c r="T280" s="45">
        <f t="shared" si="87"/>
        <v>60</v>
      </c>
      <c r="U280" s="53"/>
      <c r="V280" s="47"/>
      <c r="W280" s="48"/>
      <c r="X280" s="48"/>
      <c r="Y280" s="48"/>
      <c r="Z280" s="48"/>
    </row>
    <row r="281" spans="1:26" s="1" customFormat="1" ht="33" hidden="1" customHeight="1">
      <c r="A281" s="22" t="s">
        <v>525</v>
      </c>
      <c r="B281" s="23">
        <v>43437</v>
      </c>
      <c r="C281" s="24">
        <v>284938</v>
      </c>
      <c r="D281" s="22">
        <v>5410</v>
      </c>
      <c r="E281" s="25" t="s">
        <v>376</v>
      </c>
      <c r="F281" s="26" t="s">
        <v>526</v>
      </c>
      <c r="G281" s="23">
        <v>43493</v>
      </c>
      <c r="H281" s="74">
        <v>43517</v>
      </c>
      <c r="I281" s="75" t="s">
        <v>26</v>
      </c>
      <c r="J281" s="99">
        <v>300</v>
      </c>
      <c r="K281" s="100">
        <v>4.54</v>
      </c>
      <c r="L281" s="101">
        <f t="shared" si="83"/>
        <v>1362</v>
      </c>
      <c r="M281" s="102">
        <v>3.63</v>
      </c>
      <c r="N281" s="100">
        <f t="shared" si="84"/>
        <v>1089</v>
      </c>
      <c r="O281" s="103">
        <f t="shared" si="85"/>
        <v>0.91000000000000014</v>
      </c>
      <c r="P281" s="57">
        <f t="shared" si="86"/>
        <v>273.00000000000006</v>
      </c>
      <c r="Q281" s="57">
        <v>1362</v>
      </c>
      <c r="R281" s="88" t="s">
        <v>27</v>
      </c>
      <c r="S281" s="45">
        <v>0.06</v>
      </c>
      <c r="T281" s="45">
        <f t="shared" si="87"/>
        <v>18</v>
      </c>
      <c r="U281" s="53"/>
      <c r="V281" s="47"/>
      <c r="W281" s="48"/>
      <c r="X281" s="48"/>
      <c r="Y281" s="48"/>
      <c r="Z281" s="48"/>
    </row>
    <row r="282" spans="1:26" s="1" customFormat="1" ht="33" hidden="1" customHeight="1">
      <c r="A282" s="73" t="s">
        <v>531</v>
      </c>
      <c r="B282" s="23">
        <v>43437</v>
      </c>
      <c r="C282" s="24">
        <v>286615</v>
      </c>
      <c r="D282" s="22">
        <v>5411</v>
      </c>
      <c r="E282" s="25" t="s">
        <v>376</v>
      </c>
      <c r="F282" s="26" t="s">
        <v>532</v>
      </c>
      <c r="G282" s="23">
        <v>43494</v>
      </c>
      <c r="H282" s="75">
        <v>4.3</v>
      </c>
      <c r="I282" s="75" t="s">
        <v>26</v>
      </c>
      <c r="J282" s="99">
        <v>261</v>
      </c>
      <c r="K282" s="100">
        <v>4.54</v>
      </c>
      <c r="L282" s="101">
        <f t="shared" si="83"/>
        <v>1184.94</v>
      </c>
      <c r="M282" s="102">
        <v>3.63</v>
      </c>
      <c r="N282" s="100">
        <f t="shared" si="84"/>
        <v>947.43</v>
      </c>
      <c r="O282" s="103">
        <f t="shared" si="85"/>
        <v>0.91000000000000014</v>
      </c>
      <c r="P282" s="57">
        <f t="shared" si="86"/>
        <v>237.51000000000005</v>
      </c>
      <c r="Q282" s="57"/>
      <c r="R282" s="88" t="s">
        <v>27</v>
      </c>
      <c r="S282" s="45">
        <v>0.06</v>
      </c>
      <c r="T282" s="45">
        <f t="shared" si="87"/>
        <v>15.66</v>
      </c>
      <c r="U282" s="53"/>
      <c r="V282" s="47"/>
      <c r="W282" s="48"/>
      <c r="X282" s="48"/>
      <c r="Y282" s="48"/>
      <c r="Z282" s="48"/>
    </row>
    <row r="283" spans="1:26" s="1" customFormat="1" ht="33" hidden="1" customHeight="1">
      <c r="A283" s="73" t="s">
        <v>531</v>
      </c>
      <c r="B283" s="23">
        <v>43437</v>
      </c>
      <c r="C283" s="24">
        <v>286633</v>
      </c>
      <c r="D283" s="22">
        <v>5411</v>
      </c>
      <c r="E283" s="25" t="s">
        <v>376</v>
      </c>
      <c r="F283" s="26" t="s">
        <v>532</v>
      </c>
      <c r="G283" s="23">
        <v>43494</v>
      </c>
      <c r="H283" s="75">
        <v>4.3</v>
      </c>
      <c r="I283" s="75" t="s">
        <v>26</v>
      </c>
      <c r="J283" s="99">
        <v>1504</v>
      </c>
      <c r="K283" s="100">
        <v>4.54</v>
      </c>
      <c r="L283" s="101">
        <f t="shared" si="83"/>
        <v>6828.16</v>
      </c>
      <c r="M283" s="102">
        <v>3.63</v>
      </c>
      <c r="N283" s="100">
        <f t="shared" si="84"/>
        <v>5459.5199999999995</v>
      </c>
      <c r="O283" s="103">
        <f t="shared" si="85"/>
        <v>0.91000000000000014</v>
      </c>
      <c r="P283" s="57">
        <f t="shared" si="86"/>
        <v>1368.6400000000003</v>
      </c>
      <c r="Q283" s="57">
        <v>6828.16</v>
      </c>
      <c r="R283" s="88" t="s">
        <v>27</v>
      </c>
      <c r="S283" s="45">
        <v>0.06</v>
      </c>
      <c r="T283" s="45">
        <f t="shared" si="87"/>
        <v>90.24</v>
      </c>
      <c r="U283" s="53"/>
      <c r="V283" s="47"/>
      <c r="W283" s="48"/>
      <c r="X283" s="48"/>
      <c r="Y283" s="48"/>
      <c r="Z283" s="48"/>
    </row>
    <row r="284" spans="1:26" s="1" customFormat="1" ht="33" hidden="1" customHeight="1">
      <c r="A284" s="73" t="s">
        <v>531</v>
      </c>
      <c r="B284" s="23">
        <v>43437</v>
      </c>
      <c r="C284" s="24">
        <v>286651</v>
      </c>
      <c r="D284" s="22">
        <v>5411</v>
      </c>
      <c r="E284" s="25" t="s">
        <v>376</v>
      </c>
      <c r="F284" s="26" t="s">
        <v>532</v>
      </c>
      <c r="G284" s="23">
        <v>43494</v>
      </c>
      <c r="H284" s="75">
        <v>4.3</v>
      </c>
      <c r="I284" s="75" t="s">
        <v>26</v>
      </c>
      <c r="J284" s="99">
        <v>818</v>
      </c>
      <c r="K284" s="100">
        <v>4.54</v>
      </c>
      <c r="L284" s="101">
        <f t="shared" si="83"/>
        <v>3713.7200000000003</v>
      </c>
      <c r="M284" s="102">
        <v>3.63</v>
      </c>
      <c r="N284" s="100">
        <f t="shared" si="84"/>
        <v>2969.3399999999997</v>
      </c>
      <c r="O284" s="103">
        <f t="shared" si="85"/>
        <v>0.91000000000000014</v>
      </c>
      <c r="P284" s="57">
        <f t="shared" si="86"/>
        <v>744.38000000000011</v>
      </c>
      <c r="Q284" s="57">
        <v>3713.72</v>
      </c>
      <c r="R284" s="88" t="s">
        <v>27</v>
      </c>
      <c r="S284" s="45">
        <v>0.06</v>
      </c>
      <c r="T284" s="45">
        <f t="shared" si="87"/>
        <v>49.08</v>
      </c>
      <c r="U284" s="53"/>
      <c r="V284" s="47"/>
      <c r="W284" s="48"/>
      <c r="X284" s="48"/>
      <c r="Y284" s="48"/>
      <c r="Z284" s="48"/>
    </row>
    <row r="285" spans="1:26" s="1" customFormat="1" ht="33" hidden="1" customHeight="1">
      <c r="A285" s="73" t="s">
        <v>533</v>
      </c>
      <c r="B285" s="23">
        <v>43437</v>
      </c>
      <c r="C285" s="24">
        <v>286707</v>
      </c>
      <c r="D285" s="22">
        <v>5409</v>
      </c>
      <c r="E285" s="25" t="s">
        <v>376</v>
      </c>
      <c r="F285" s="26" t="s">
        <v>534</v>
      </c>
      <c r="G285" s="23">
        <v>43494</v>
      </c>
      <c r="H285" s="75">
        <v>4.3</v>
      </c>
      <c r="I285" s="75" t="s">
        <v>26</v>
      </c>
      <c r="J285" s="99">
        <v>300</v>
      </c>
      <c r="K285" s="100">
        <v>4.51</v>
      </c>
      <c r="L285" s="101">
        <f t="shared" si="83"/>
        <v>1353</v>
      </c>
      <c r="M285" s="102">
        <v>3.83</v>
      </c>
      <c r="N285" s="100">
        <f t="shared" si="84"/>
        <v>1149</v>
      </c>
      <c r="O285" s="103">
        <f t="shared" si="85"/>
        <v>0.67999999999999972</v>
      </c>
      <c r="P285" s="57">
        <f t="shared" si="86"/>
        <v>203.99999999999991</v>
      </c>
      <c r="Q285" s="57"/>
      <c r="R285" s="88" t="s">
        <v>27</v>
      </c>
      <c r="S285" s="45">
        <v>0.08</v>
      </c>
      <c r="T285" s="45">
        <f t="shared" si="87"/>
        <v>24</v>
      </c>
      <c r="U285" s="53"/>
      <c r="V285" s="47"/>
      <c r="W285" s="48"/>
      <c r="X285" s="48"/>
      <c r="Y285" s="48"/>
      <c r="Z285" s="48"/>
    </row>
    <row r="286" spans="1:26" s="1" customFormat="1" ht="33" hidden="1" customHeight="1">
      <c r="A286" s="73" t="s">
        <v>533</v>
      </c>
      <c r="B286" s="23">
        <v>43437</v>
      </c>
      <c r="C286" s="24">
        <v>286716</v>
      </c>
      <c r="D286" s="22">
        <v>5409</v>
      </c>
      <c r="E286" s="25" t="s">
        <v>376</v>
      </c>
      <c r="F286" s="26" t="s">
        <v>534</v>
      </c>
      <c r="G286" s="23">
        <v>43494</v>
      </c>
      <c r="H286" s="75">
        <v>4.3</v>
      </c>
      <c r="I286" s="75" t="s">
        <v>26</v>
      </c>
      <c r="J286" s="99">
        <v>1344</v>
      </c>
      <c r="K286" s="100">
        <v>4.51</v>
      </c>
      <c r="L286" s="101">
        <f t="shared" si="83"/>
        <v>6061.44</v>
      </c>
      <c r="M286" s="102">
        <v>3.83</v>
      </c>
      <c r="N286" s="100">
        <f t="shared" si="84"/>
        <v>5147.5200000000004</v>
      </c>
      <c r="O286" s="103">
        <f t="shared" si="85"/>
        <v>0.67999999999999972</v>
      </c>
      <c r="P286" s="57">
        <f t="shared" si="86"/>
        <v>913.91999999999962</v>
      </c>
      <c r="Q286" s="57">
        <v>5935.16</v>
      </c>
      <c r="R286" s="88" t="s">
        <v>27</v>
      </c>
      <c r="S286" s="45">
        <v>0.08</v>
      </c>
      <c r="T286" s="45">
        <f t="shared" si="87"/>
        <v>107.52</v>
      </c>
      <c r="U286" s="53"/>
      <c r="V286" s="47"/>
      <c r="W286" s="48"/>
      <c r="X286" s="48"/>
      <c r="Y286" s="48"/>
      <c r="Z286" s="48"/>
    </row>
    <row r="287" spans="1:26" s="1" customFormat="1" ht="33" hidden="1" customHeight="1">
      <c r="A287" s="73" t="s">
        <v>533</v>
      </c>
      <c r="B287" s="23">
        <v>43437</v>
      </c>
      <c r="C287" s="24">
        <v>286725</v>
      </c>
      <c r="D287" s="22">
        <v>5409</v>
      </c>
      <c r="E287" s="25" t="s">
        <v>376</v>
      </c>
      <c r="F287" s="26" t="s">
        <v>534</v>
      </c>
      <c r="G287" s="23">
        <v>43494</v>
      </c>
      <c r="H287" s="75">
        <v>4.3</v>
      </c>
      <c r="I287" s="75" t="s">
        <v>26</v>
      </c>
      <c r="J287" s="99">
        <v>329</v>
      </c>
      <c r="K287" s="100">
        <v>4.51</v>
      </c>
      <c r="L287" s="101">
        <f t="shared" si="83"/>
        <v>1483.79</v>
      </c>
      <c r="M287" s="102">
        <v>3.83</v>
      </c>
      <c r="N287" s="100">
        <f t="shared" si="84"/>
        <v>1260.07</v>
      </c>
      <c r="O287" s="103">
        <f t="shared" si="85"/>
        <v>0.67999999999999972</v>
      </c>
      <c r="P287" s="57">
        <f t="shared" si="86"/>
        <v>223.71999999999991</v>
      </c>
      <c r="Q287" s="57">
        <v>965.14</v>
      </c>
      <c r="R287" s="88" t="s">
        <v>27</v>
      </c>
      <c r="S287" s="45">
        <v>0.08</v>
      </c>
      <c r="T287" s="45">
        <f t="shared" si="87"/>
        <v>26.32</v>
      </c>
      <c r="U287" s="53"/>
      <c r="V287" s="47"/>
      <c r="W287" s="48"/>
      <c r="X287" s="48"/>
      <c r="Y287" s="48"/>
      <c r="Z287" s="48"/>
    </row>
    <row r="288" spans="1:26" s="1" customFormat="1" ht="33" hidden="1" customHeight="1">
      <c r="A288" s="22" t="s">
        <v>516</v>
      </c>
      <c r="B288" s="23">
        <v>43423</v>
      </c>
      <c r="C288" s="24">
        <v>251763</v>
      </c>
      <c r="D288" s="22">
        <v>5046</v>
      </c>
      <c r="E288" s="25" t="s">
        <v>376</v>
      </c>
      <c r="F288" s="26" t="s">
        <v>535</v>
      </c>
      <c r="G288" s="23">
        <v>43493</v>
      </c>
      <c r="H288" s="23">
        <v>43517</v>
      </c>
      <c r="I288" s="24" t="s">
        <v>26</v>
      </c>
      <c r="J288" s="34">
        <v>854</v>
      </c>
      <c r="K288" s="35">
        <v>5.0999999999999996</v>
      </c>
      <c r="L288" s="36">
        <f t="shared" si="83"/>
        <v>4355.3999999999996</v>
      </c>
      <c r="M288" s="37">
        <v>4.25</v>
      </c>
      <c r="N288" s="35">
        <f t="shared" si="84"/>
        <v>3629.5</v>
      </c>
      <c r="O288" s="38">
        <f t="shared" si="85"/>
        <v>0.84999999999999964</v>
      </c>
      <c r="P288" s="39">
        <f t="shared" si="86"/>
        <v>725.89999999999975</v>
      </c>
      <c r="Q288" s="57">
        <v>3355.4</v>
      </c>
      <c r="R288" s="45" t="s">
        <v>27</v>
      </c>
      <c r="S288" s="45">
        <v>0.1</v>
      </c>
      <c r="T288" s="45">
        <f t="shared" si="87"/>
        <v>85.4</v>
      </c>
      <c r="U288" s="53"/>
      <c r="V288" s="47"/>
      <c r="W288" s="48"/>
      <c r="X288" s="48"/>
      <c r="Y288" s="48"/>
      <c r="Z288" s="48"/>
    </row>
    <row r="289" spans="1:26" s="1" customFormat="1" ht="33" hidden="1" customHeight="1">
      <c r="A289" s="22" t="s">
        <v>516</v>
      </c>
      <c r="B289" s="23">
        <v>43423</v>
      </c>
      <c r="C289" s="24">
        <v>251781</v>
      </c>
      <c r="D289" s="22">
        <v>5046</v>
      </c>
      <c r="E289" s="25" t="s">
        <v>376</v>
      </c>
      <c r="F289" s="26" t="s">
        <v>535</v>
      </c>
      <c r="G289" s="23">
        <v>43493</v>
      </c>
      <c r="H289" s="23">
        <v>43517</v>
      </c>
      <c r="I289" s="24" t="s">
        <v>26</v>
      </c>
      <c r="J289" s="34">
        <v>392</v>
      </c>
      <c r="K289" s="35">
        <v>5.0999999999999996</v>
      </c>
      <c r="L289" s="36">
        <f t="shared" si="83"/>
        <v>1999.1999999999998</v>
      </c>
      <c r="M289" s="37">
        <v>4.25</v>
      </c>
      <c r="N289" s="35">
        <f t="shared" si="84"/>
        <v>1666</v>
      </c>
      <c r="O289" s="38">
        <f t="shared" si="85"/>
        <v>0.84999999999999964</v>
      </c>
      <c r="P289" s="39">
        <f t="shared" si="86"/>
        <v>333.19999999999987</v>
      </c>
      <c r="Q289" s="57">
        <v>1999.2</v>
      </c>
      <c r="R289" s="45" t="s">
        <v>27</v>
      </c>
      <c r="S289" s="45">
        <v>0.1</v>
      </c>
      <c r="T289" s="45">
        <f t="shared" si="87"/>
        <v>39.200000000000003</v>
      </c>
      <c r="U289" s="53"/>
      <c r="V289" s="47"/>
      <c r="W289" s="48"/>
      <c r="X289" s="48"/>
      <c r="Y289" s="48"/>
      <c r="Z289" s="48"/>
    </row>
    <row r="290" spans="1:26" s="1" customFormat="1" ht="33" hidden="1" customHeight="1">
      <c r="A290" s="22" t="s">
        <v>516</v>
      </c>
      <c r="B290" s="23">
        <v>43423</v>
      </c>
      <c r="C290" s="24">
        <v>252450</v>
      </c>
      <c r="D290" s="22">
        <v>5046</v>
      </c>
      <c r="E290" s="25" t="s">
        <v>376</v>
      </c>
      <c r="F290" s="26" t="s">
        <v>535</v>
      </c>
      <c r="G290" s="23">
        <v>43493</v>
      </c>
      <c r="H290" s="23">
        <v>43517</v>
      </c>
      <c r="I290" s="24" t="s">
        <v>26</v>
      </c>
      <c r="J290" s="34">
        <v>247</v>
      </c>
      <c r="K290" s="35">
        <v>5.0999999999999996</v>
      </c>
      <c r="L290" s="36">
        <f t="shared" si="83"/>
        <v>1259.6999999999998</v>
      </c>
      <c r="M290" s="37">
        <v>4.25</v>
      </c>
      <c r="N290" s="35">
        <f t="shared" si="84"/>
        <v>1049.75</v>
      </c>
      <c r="O290" s="38">
        <f t="shared" si="85"/>
        <v>0.84999999999999964</v>
      </c>
      <c r="P290" s="39">
        <f t="shared" si="86"/>
        <v>209.9499999999999</v>
      </c>
      <c r="Q290" s="57">
        <v>1259.7</v>
      </c>
      <c r="R290" s="45" t="s">
        <v>27</v>
      </c>
      <c r="S290" s="45">
        <v>0.1</v>
      </c>
      <c r="T290" s="45">
        <f t="shared" si="87"/>
        <v>24.700000000000003</v>
      </c>
      <c r="U290" s="53"/>
      <c r="V290" s="47"/>
      <c r="W290" s="48"/>
      <c r="X290" s="48"/>
      <c r="Y290" s="48"/>
      <c r="Z290" s="48"/>
    </row>
    <row r="291" spans="1:26" s="1" customFormat="1" ht="33" hidden="1" customHeight="1">
      <c r="A291" s="22" t="s">
        <v>536</v>
      </c>
      <c r="B291" s="23">
        <v>43430</v>
      </c>
      <c r="C291" s="24">
        <v>259463</v>
      </c>
      <c r="D291" s="22">
        <v>5462</v>
      </c>
      <c r="E291" s="25" t="s">
        <v>376</v>
      </c>
      <c r="F291" s="26" t="s">
        <v>537</v>
      </c>
      <c r="G291" s="23">
        <v>43493</v>
      </c>
      <c r="H291" s="23">
        <v>43517</v>
      </c>
      <c r="I291" s="24" t="s">
        <v>26</v>
      </c>
      <c r="J291" s="34">
        <v>1232</v>
      </c>
      <c r="K291" s="35">
        <v>3.85</v>
      </c>
      <c r="L291" s="36">
        <f t="shared" ref="L291:L302" si="88">+K291*J291</f>
        <v>4743.2</v>
      </c>
      <c r="M291" s="37">
        <v>3.08</v>
      </c>
      <c r="N291" s="35">
        <f t="shared" ref="N291:N302" si="89">+M291*J291</f>
        <v>3794.56</v>
      </c>
      <c r="O291" s="38">
        <f t="shared" ref="O291:O302" si="90">+K291-M291</f>
        <v>0.77</v>
      </c>
      <c r="P291" s="39">
        <f t="shared" ref="P291:P302" si="91">+O291*J291</f>
        <v>948.64</v>
      </c>
      <c r="Q291" s="57">
        <v>4743.2</v>
      </c>
      <c r="R291" s="45" t="s">
        <v>27</v>
      </c>
      <c r="S291" s="45">
        <v>0.08</v>
      </c>
      <c r="T291" s="45">
        <f t="shared" si="87"/>
        <v>98.56</v>
      </c>
      <c r="U291" s="53"/>
      <c r="V291" s="47"/>
      <c r="W291" s="48"/>
      <c r="X291" s="48"/>
      <c r="Y291" s="48"/>
      <c r="Z291" s="48"/>
    </row>
    <row r="292" spans="1:26" s="1" customFormat="1" ht="33" hidden="1" customHeight="1">
      <c r="A292" s="22" t="s">
        <v>536</v>
      </c>
      <c r="B292" s="23">
        <v>43430</v>
      </c>
      <c r="C292" s="24">
        <v>259481</v>
      </c>
      <c r="D292" s="22">
        <v>5462</v>
      </c>
      <c r="E292" s="25" t="s">
        <v>376</v>
      </c>
      <c r="F292" s="26" t="s">
        <v>537</v>
      </c>
      <c r="G292" s="23">
        <v>43493</v>
      </c>
      <c r="H292" s="23">
        <v>43517</v>
      </c>
      <c r="I292" s="24" t="s">
        <v>26</v>
      </c>
      <c r="J292" s="34">
        <v>806</v>
      </c>
      <c r="K292" s="35">
        <v>3.85</v>
      </c>
      <c r="L292" s="36">
        <f t="shared" si="88"/>
        <v>3103.1</v>
      </c>
      <c r="M292" s="37">
        <v>3.08</v>
      </c>
      <c r="N292" s="35">
        <f t="shared" si="89"/>
        <v>2482.48</v>
      </c>
      <c r="O292" s="38">
        <f t="shared" si="90"/>
        <v>0.77</v>
      </c>
      <c r="P292" s="39">
        <f t="shared" si="91"/>
        <v>620.62</v>
      </c>
      <c r="Q292" s="57">
        <v>3103.1</v>
      </c>
      <c r="R292" s="45" t="s">
        <v>27</v>
      </c>
      <c r="S292" s="45">
        <v>0.08</v>
      </c>
      <c r="T292" s="45">
        <f t="shared" si="87"/>
        <v>64.48</v>
      </c>
      <c r="U292" s="53"/>
      <c r="V292" s="47"/>
      <c r="W292" s="48"/>
      <c r="X292" s="48"/>
      <c r="Y292" s="48"/>
      <c r="Z292" s="48"/>
    </row>
    <row r="293" spans="1:26" s="1" customFormat="1" ht="33" hidden="1" customHeight="1">
      <c r="A293" s="22" t="s">
        <v>536</v>
      </c>
      <c r="B293" s="23">
        <v>43430</v>
      </c>
      <c r="C293" s="24">
        <v>259519</v>
      </c>
      <c r="D293" s="22">
        <v>5462</v>
      </c>
      <c r="E293" s="25" t="s">
        <v>376</v>
      </c>
      <c r="F293" s="26" t="s">
        <v>537</v>
      </c>
      <c r="G293" s="23">
        <v>43493</v>
      </c>
      <c r="H293" s="23">
        <v>43517</v>
      </c>
      <c r="I293" s="24" t="s">
        <v>26</v>
      </c>
      <c r="J293" s="34">
        <v>840</v>
      </c>
      <c r="K293" s="35">
        <v>3.85</v>
      </c>
      <c r="L293" s="36">
        <f t="shared" si="88"/>
        <v>3234</v>
      </c>
      <c r="M293" s="37">
        <v>3.08</v>
      </c>
      <c r="N293" s="35">
        <f t="shared" si="89"/>
        <v>2587.2000000000003</v>
      </c>
      <c r="O293" s="38">
        <f t="shared" si="90"/>
        <v>0.77</v>
      </c>
      <c r="P293" s="39">
        <f t="shared" si="91"/>
        <v>646.80000000000007</v>
      </c>
      <c r="Q293" s="57">
        <v>3234</v>
      </c>
      <c r="R293" s="45" t="s">
        <v>27</v>
      </c>
      <c r="S293" s="45">
        <v>0.08</v>
      </c>
      <c r="T293" s="45">
        <f t="shared" si="87"/>
        <v>67.2</v>
      </c>
      <c r="U293" s="53"/>
      <c r="V293" s="47"/>
      <c r="W293" s="48"/>
      <c r="X293" s="48"/>
      <c r="Y293" s="48"/>
      <c r="Z293" s="48"/>
    </row>
    <row r="294" spans="1:26" s="1" customFormat="1" ht="33" hidden="1" customHeight="1">
      <c r="A294" s="22" t="s">
        <v>536</v>
      </c>
      <c r="B294" s="23">
        <v>43430</v>
      </c>
      <c r="C294" s="24">
        <v>259546</v>
      </c>
      <c r="D294" s="22">
        <v>5463</v>
      </c>
      <c r="E294" s="25" t="s">
        <v>376</v>
      </c>
      <c r="F294" s="26" t="s">
        <v>538</v>
      </c>
      <c r="G294" s="23">
        <v>43493</v>
      </c>
      <c r="H294" s="23">
        <v>43517</v>
      </c>
      <c r="I294" s="24" t="s">
        <v>26</v>
      </c>
      <c r="J294" s="34">
        <v>1008</v>
      </c>
      <c r="K294" s="35">
        <v>5.13</v>
      </c>
      <c r="L294" s="36">
        <f t="shared" si="88"/>
        <v>5171.04</v>
      </c>
      <c r="M294" s="37">
        <v>4.32</v>
      </c>
      <c r="N294" s="35">
        <f t="shared" si="89"/>
        <v>4354.5600000000004</v>
      </c>
      <c r="O294" s="38">
        <f t="shared" si="90"/>
        <v>0.80999999999999961</v>
      </c>
      <c r="P294" s="39">
        <f t="shared" si="91"/>
        <v>816.47999999999956</v>
      </c>
      <c r="Q294" s="57">
        <v>5171.04</v>
      </c>
      <c r="R294" s="45" t="s">
        <v>27</v>
      </c>
      <c r="S294" s="45">
        <v>0.2</v>
      </c>
      <c r="T294" s="45">
        <f t="shared" si="87"/>
        <v>201.60000000000002</v>
      </c>
      <c r="U294" s="53"/>
      <c r="V294" s="47"/>
      <c r="W294" s="48"/>
      <c r="X294" s="48"/>
      <c r="Y294" s="48"/>
      <c r="Z294" s="48"/>
    </row>
    <row r="295" spans="1:26" s="1" customFormat="1" ht="33" hidden="1" customHeight="1">
      <c r="A295" s="22" t="s">
        <v>536</v>
      </c>
      <c r="B295" s="23">
        <v>43430</v>
      </c>
      <c r="C295" s="24">
        <v>259573</v>
      </c>
      <c r="D295" s="22">
        <v>5463</v>
      </c>
      <c r="E295" s="25" t="s">
        <v>376</v>
      </c>
      <c r="F295" s="26" t="s">
        <v>538</v>
      </c>
      <c r="G295" s="23">
        <v>43493</v>
      </c>
      <c r="H295" s="23">
        <v>43517</v>
      </c>
      <c r="I295" s="24" t="s">
        <v>26</v>
      </c>
      <c r="J295" s="34">
        <v>658</v>
      </c>
      <c r="K295" s="35">
        <v>5.13</v>
      </c>
      <c r="L295" s="36">
        <f t="shared" si="88"/>
        <v>3375.54</v>
      </c>
      <c r="M295" s="37">
        <v>4.32</v>
      </c>
      <c r="N295" s="35">
        <f t="shared" si="89"/>
        <v>2842.5600000000004</v>
      </c>
      <c r="O295" s="38">
        <f t="shared" si="90"/>
        <v>0.80999999999999961</v>
      </c>
      <c r="P295" s="39">
        <f t="shared" si="91"/>
        <v>532.97999999999979</v>
      </c>
      <c r="Q295" s="57">
        <v>3375.54</v>
      </c>
      <c r="R295" s="45" t="s">
        <v>27</v>
      </c>
      <c r="S295" s="45">
        <v>0.2</v>
      </c>
      <c r="T295" s="45">
        <f t="shared" si="87"/>
        <v>131.6</v>
      </c>
      <c r="U295" s="53"/>
      <c r="V295" s="47"/>
      <c r="W295" s="48"/>
      <c r="X295" s="48"/>
      <c r="Y295" s="48"/>
      <c r="Z295" s="48"/>
    </row>
    <row r="296" spans="1:26" s="1" customFormat="1" ht="33" hidden="1" customHeight="1">
      <c r="A296" s="22" t="s">
        <v>536</v>
      </c>
      <c r="B296" s="23">
        <v>43430</v>
      </c>
      <c r="C296" s="24">
        <v>259582</v>
      </c>
      <c r="D296" s="22">
        <v>5463</v>
      </c>
      <c r="E296" s="25" t="s">
        <v>376</v>
      </c>
      <c r="F296" s="26" t="s">
        <v>538</v>
      </c>
      <c r="G296" s="23">
        <v>43493</v>
      </c>
      <c r="H296" s="23">
        <v>43517</v>
      </c>
      <c r="I296" s="24" t="s">
        <v>26</v>
      </c>
      <c r="J296" s="34">
        <v>781</v>
      </c>
      <c r="K296" s="35">
        <v>5.13</v>
      </c>
      <c r="L296" s="36">
        <f t="shared" si="88"/>
        <v>4006.5299999999997</v>
      </c>
      <c r="M296" s="37">
        <v>4.32</v>
      </c>
      <c r="N296" s="35">
        <f t="shared" si="89"/>
        <v>3373.92</v>
      </c>
      <c r="O296" s="38">
        <f t="shared" si="90"/>
        <v>0.80999999999999961</v>
      </c>
      <c r="P296" s="39">
        <f t="shared" si="91"/>
        <v>632.60999999999967</v>
      </c>
      <c r="Q296" s="57">
        <v>4006.53</v>
      </c>
      <c r="R296" s="45" t="s">
        <v>27</v>
      </c>
      <c r="S296" s="45">
        <v>0.2</v>
      </c>
      <c r="T296" s="45">
        <f t="shared" si="87"/>
        <v>156.20000000000002</v>
      </c>
      <c r="U296" s="53"/>
      <c r="V296" s="47"/>
      <c r="W296" s="48"/>
      <c r="X296" s="48"/>
      <c r="Y296" s="48"/>
      <c r="Z296" s="48"/>
    </row>
    <row r="297" spans="1:26" s="1" customFormat="1" ht="33" hidden="1" customHeight="1">
      <c r="A297" s="22" t="s">
        <v>539</v>
      </c>
      <c r="B297" s="23">
        <v>43430</v>
      </c>
      <c r="C297" s="24">
        <v>259600</v>
      </c>
      <c r="D297" s="22">
        <v>5464</v>
      </c>
      <c r="E297" s="25" t="s">
        <v>376</v>
      </c>
      <c r="F297" s="26" t="s">
        <v>540</v>
      </c>
      <c r="G297" s="23">
        <v>43493</v>
      </c>
      <c r="H297" s="23">
        <v>43517</v>
      </c>
      <c r="I297" s="24" t="s">
        <v>26</v>
      </c>
      <c r="J297" s="34">
        <v>700</v>
      </c>
      <c r="K297" s="35">
        <v>4.33</v>
      </c>
      <c r="L297" s="36">
        <f t="shared" si="88"/>
        <v>3031</v>
      </c>
      <c r="M297" s="37">
        <v>3.5</v>
      </c>
      <c r="N297" s="35">
        <f t="shared" si="89"/>
        <v>2450</v>
      </c>
      <c r="O297" s="38">
        <f t="shared" si="90"/>
        <v>0.83000000000000007</v>
      </c>
      <c r="P297" s="39">
        <f t="shared" si="91"/>
        <v>581</v>
      </c>
      <c r="Q297" s="57">
        <v>3031</v>
      </c>
      <c r="R297" s="45" t="s">
        <v>27</v>
      </c>
      <c r="S297" s="45">
        <v>0.1</v>
      </c>
      <c r="T297" s="45">
        <f t="shared" si="87"/>
        <v>70</v>
      </c>
      <c r="U297" s="53"/>
      <c r="V297" s="47"/>
      <c r="W297" s="48"/>
      <c r="X297" s="48"/>
      <c r="Y297" s="48"/>
      <c r="Z297" s="48"/>
    </row>
    <row r="298" spans="1:26" s="1" customFormat="1" ht="33" hidden="1" customHeight="1">
      <c r="A298" s="22" t="s">
        <v>539</v>
      </c>
      <c r="B298" s="23">
        <v>43430</v>
      </c>
      <c r="C298" s="24">
        <v>259638</v>
      </c>
      <c r="D298" s="22">
        <v>5464</v>
      </c>
      <c r="E298" s="25" t="s">
        <v>376</v>
      </c>
      <c r="F298" s="26" t="s">
        <v>540</v>
      </c>
      <c r="G298" s="23">
        <v>43493</v>
      </c>
      <c r="H298" s="23">
        <v>43517</v>
      </c>
      <c r="I298" s="24" t="s">
        <v>26</v>
      </c>
      <c r="J298" s="34">
        <v>1121</v>
      </c>
      <c r="K298" s="35">
        <v>4.33</v>
      </c>
      <c r="L298" s="36">
        <f t="shared" si="88"/>
        <v>4853.93</v>
      </c>
      <c r="M298" s="37">
        <v>3.5</v>
      </c>
      <c r="N298" s="35">
        <f t="shared" si="89"/>
        <v>3923.5</v>
      </c>
      <c r="O298" s="38">
        <f t="shared" si="90"/>
        <v>0.83000000000000007</v>
      </c>
      <c r="P298" s="39">
        <f t="shared" si="91"/>
        <v>930.43000000000006</v>
      </c>
      <c r="Q298" s="57">
        <v>4853.93</v>
      </c>
      <c r="R298" s="45" t="s">
        <v>27</v>
      </c>
      <c r="S298" s="45">
        <v>0.1</v>
      </c>
      <c r="T298" s="45">
        <f t="shared" si="87"/>
        <v>112.10000000000001</v>
      </c>
      <c r="U298" s="53"/>
      <c r="V298" s="47"/>
      <c r="W298" s="48"/>
      <c r="X298" s="48"/>
      <c r="Y298" s="48"/>
      <c r="Z298" s="48"/>
    </row>
    <row r="299" spans="1:26" s="1" customFormat="1" ht="33" hidden="1" customHeight="1">
      <c r="A299" s="22" t="s">
        <v>539</v>
      </c>
      <c r="B299" s="23">
        <v>43430</v>
      </c>
      <c r="C299" s="24">
        <v>259647</v>
      </c>
      <c r="D299" s="22">
        <v>5464</v>
      </c>
      <c r="E299" s="25" t="s">
        <v>376</v>
      </c>
      <c r="F299" s="26" t="s">
        <v>540</v>
      </c>
      <c r="G299" s="23">
        <v>43493</v>
      </c>
      <c r="H299" s="23">
        <v>43517</v>
      </c>
      <c r="I299" s="24" t="s">
        <v>26</v>
      </c>
      <c r="J299" s="34">
        <v>841</v>
      </c>
      <c r="K299" s="35">
        <v>4.33</v>
      </c>
      <c r="L299" s="36">
        <f t="shared" si="88"/>
        <v>3641.53</v>
      </c>
      <c r="M299" s="37">
        <v>3.5</v>
      </c>
      <c r="N299" s="35">
        <f t="shared" si="89"/>
        <v>2943.5</v>
      </c>
      <c r="O299" s="38">
        <f t="shared" si="90"/>
        <v>0.83000000000000007</v>
      </c>
      <c r="P299" s="39">
        <f t="shared" si="91"/>
        <v>698.03000000000009</v>
      </c>
      <c r="Q299" s="57">
        <v>3641.53</v>
      </c>
      <c r="R299" s="45" t="s">
        <v>27</v>
      </c>
      <c r="S299" s="45">
        <v>0.1</v>
      </c>
      <c r="T299" s="45">
        <f t="shared" si="87"/>
        <v>84.100000000000009</v>
      </c>
      <c r="U299" s="53"/>
      <c r="V299" s="47"/>
      <c r="W299" s="48"/>
      <c r="X299" s="48"/>
      <c r="Y299" s="48"/>
      <c r="Z299" s="48"/>
    </row>
    <row r="300" spans="1:26" s="1" customFormat="1" ht="33" hidden="1" customHeight="1">
      <c r="A300" s="22" t="s">
        <v>539</v>
      </c>
      <c r="B300" s="23">
        <v>43430</v>
      </c>
      <c r="C300" s="24">
        <v>259692</v>
      </c>
      <c r="D300" s="22">
        <v>5465</v>
      </c>
      <c r="E300" s="25" t="s">
        <v>376</v>
      </c>
      <c r="F300" s="26" t="s">
        <v>541</v>
      </c>
      <c r="G300" s="23">
        <v>43493</v>
      </c>
      <c r="H300" s="23">
        <v>43517</v>
      </c>
      <c r="I300" s="24" t="s">
        <v>26</v>
      </c>
      <c r="J300" s="34">
        <v>640</v>
      </c>
      <c r="K300" s="35">
        <v>4.2300000000000004</v>
      </c>
      <c r="L300" s="36">
        <f t="shared" si="88"/>
        <v>2707.2000000000003</v>
      </c>
      <c r="M300" s="37">
        <v>3.4</v>
      </c>
      <c r="N300" s="35">
        <f t="shared" si="89"/>
        <v>2176</v>
      </c>
      <c r="O300" s="38">
        <f t="shared" si="90"/>
        <v>0.83000000000000052</v>
      </c>
      <c r="P300" s="39">
        <f t="shared" si="91"/>
        <v>531.20000000000027</v>
      </c>
      <c r="Q300" s="57">
        <v>2707.2</v>
      </c>
      <c r="R300" s="45" t="s">
        <v>27</v>
      </c>
      <c r="S300" s="45">
        <v>0.1</v>
      </c>
      <c r="T300" s="45">
        <f t="shared" si="87"/>
        <v>64</v>
      </c>
      <c r="U300" s="53"/>
      <c r="V300" s="47"/>
      <c r="W300" s="48"/>
      <c r="X300" s="48"/>
      <c r="Y300" s="48"/>
      <c r="Z300" s="48"/>
    </row>
    <row r="301" spans="1:26" s="1" customFormat="1" ht="33" hidden="1" customHeight="1">
      <c r="A301" s="22" t="s">
        <v>539</v>
      </c>
      <c r="B301" s="23">
        <v>43430</v>
      </c>
      <c r="C301" s="24">
        <v>259710</v>
      </c>
      <c r="D301" s="22">
        <v>5465</v>
      </c>
      <c r="E301" s="25" t="s">
        <v>376</v>
      </c>
      <c r="F301" s="26" t="s">
        <v>541</v>
      </c>
      <c r="G301" s="23">
        <v>43493</v>
      </c>
      <c r="H301" s="23">
        <v>43517</v>
      </c>
      <c r="I301" s="24" t="s">
        <v>26</v>
      </c>
      <c r="J301" s="34">
        <v>971</v>
      </c>
      <c r="K301" s="35">
        <v>4.2300000000000004</v>
      </c>
      <c r="L301" s="36">
        <f t="shared" si="88"/>
        <v>4107.3300000000008</v>
      </c>
      <c r="M301" s="37">
        <v>3.4</v>
      </c>
      <c r="N301" s="35">
        <f t="shared" si="89"/>
        <v>3301.4</v>
      </c>
      <c r="O301" s="38">
        <f t="shared" si="90"/>
        <v>0.83000000000000052</v>
      </c>
      <c r="P301" s="39">
        <f t="shared" si="91"/>
        <v>805.93000000000052</v>
      </c>
      <c r="Q301" s="57">
        <v>4107.33</v>
      </c>
      <c r="R301" s="45" t="s">
        <v>27</v>
      </c>
      <c r="S301" s="45">
        <v>0.1</v>
      </c>
      <c r="T301" s="45">
        <f t="shared" si="87"/>
        <v>97.100000000000009</v>
      </c>
      <c r="U301" s="53"/>
      <c r="V301" s="47"/>
      <c r="W301" s="48"/>
      <c r="X301" s="48"/>
      <c r="Y301" s="48"/>
      <c r="Z301" s="48"/>
    </row>
    <row r="302" spans="1:26" s="1" customFormat="1" ht="33" hidden="1" customHeight="1">
      <c r="A302" s="73" t="s">
        <v>539</v>
      </c>
      <c r="B302" s="74">
        <v>43430</v>
      </c>
      <c r="C302" s="75">
        <v>259720</v>
      </c>
      <c r="D302" s="73">
        <v>5465</v>
      </c>
      <c r="E302" s="76" t="s">
        <v>376</v>
      </c>
      <c r="F302" s="77" t="s">
        <v>541</v>
      </c>
      <c r="G302" s="74">
        <v>43493</v>
      </c>
      <c r="H302" s="74">
        <v>43517</v>
      </c>
      <c r="I302" s="75" t="s">
        <v>26</v>
      </c>
      <c r="J302" s="99">
        <v>740</v>
      </c>
      <c r="K302" s="100">
        <v>4.2300000000000004</v>
      </c>
      <c r="L302" s="36">
        <f t="shared" si="88"/>
        <v>3130.2000000000003</v>
      </c>
      <c r="M302" s="37">
        <v>3.4</v>
      </c>
      <c r="N302" s="35">
        <f t="shared" si="89"/>
        <v>2516</v>
      </c>
      <c r="O302" s="38">
        <f t="shared" si="90"/>
        <v>0.83000000000000052</v>
      </c>
      <c r="P302" s="39">
        <f t="shared" si="91"/>
        <v>614.20000000000039</v>
      </c>
      <c r="Q302" s="57">
        <v>3130.2</v>
      </c>
      <c r="R302" s="45" t="s">
        <v>27</v>
      </c>
      <c r="S302" s="45">
        <v>0.1</v>
      </c>
      <c r="T302" s="45">
        <f t="shared" si="87"/>
        <v>74</v>
      </c>
      <c r="U302" s="53"/>
      <c r="V302" s="47"/>
      <c r="W302" s="48"/>
      <c r="X302" s="48"/>
      <c r="Y302" s="48"/>
      <c r="Z302" s="48"/>
    </row>
    <row r="303" spans="1:26" s="1" customFormat="1" ht="33" hidden="1" customHeight="1">
      <c r="A303" s="73" t="s">
        <v>542</v>
      </c>
      <c r="B303" s="74">
        <v>43423</v>
      </c>
      <c r="C303" s="75">
        <v>260866</v>
      </c>
      <c r="D303" s="73">
        <v>5396</v>
      </c>
      <c r="E303" s="76" t="s">
        <v>376</v>
      </c>
      <c r="F303" s="77" t="s">
        <v>543</v>
      </c>
      <c r="G303" s="74">
        <v>43535</v>
      </c>
      <c r="H303" s="75">
        <v>4.0999999999999996</v>
      </c>
      <c r="I303" s="75" t="s">
        <v>26</v>
      </c>
      <c r="J303" s="99">
        <v>1603</v>
      </c>
      <c r="K303" s="100">
        <v>8.25</v>
      </c>
      <c r="L303" s="36">
        <f t="shared" si="83"/>
        <v>13224.75</v>
      </c>
      <c r="M303" s="37">
        <v>7.6</v>
      </c>
      <c r="N303" s="35">
        <f t="shared" si="84"/>
        <v>12182.8</v>
      </c>
      <c r="O303" s="38">
        <f t="shared" si="85"/>
        <v>0.65000000000000036</v>
      </c>
      <c r="P303" s="39">
        <f t="shared" si="86"/>
        <v>1041.9500000000005</v>
      </c>
      <c r="Q303" s="57">
        <v>13224.75</v>
      </c>
      <c r="R303" s="45" t="s">
        <v>27</v>
      </c>
      <c r="S303" s="45">
        <v>0.1</v>
      </c>
      <c r="T303" s="45">
        <f t="shared" si="87"/>
        <v>160.30000000000001</v>
      </c>
      <c r="U303" s="53"/>
      <c r="V303" s="47"/>
      <c r="W303" s="48"/>
      <c r="X303" s="48"/>
      <c r="Y303" s="48"/>
      <c r="Z303" s="48"/>
    </row>
    <row r="304" spans="1:26" s="1" customFormat="1" ht="33" hidden="1" customHeight="1">
      <c r="A304" s="73" t="s">
        <v>542</v>
      </c>
      <c r="B304" s="74">
        <v>43423</v>
      </c>
      <c r="C304" s="75">
        <v>260893</v>
      </c>
      <c r="D304" s="73">
        <v>5396</v>
      </c>
      <c r="E304" s="76" t="s">
        <v>376</v>
      </c>
      <c r="F304" s="77" t="s">
        <v>543</v>
      </c>
      <c r="G304" s="74">
        <v>43535</v>
      </c>
      <c r="H304" s="75">
        <v>4.0999999999999996</v>
      </c>
      <c r="I304" s="75" t="s">
        <v>26</v>
      </c>
      <c r="J304" s="99">
        <v>599</v>
      </c>
      <c r="K304" s="100">
        <v>8.25</v>
      </c>
      <c r="L304" s="36">
        <f t="shared" si="83"/>
        <v>4941.75</v>
      </c>
      <c r="M304" s="37">
        <v>7.6</v>
      </c>
      <c r="N304" s="35">
        <f t="shared" si="84"/>
        <v>4552.3999999999996</v>
      </c>
      <c r="O304" s="38">
        <f t="shared" si="85"/>
        <v>0.65000000000000036</v>
      </c>
      <c r="P304" s="39">
        <f t="shared" si="86"/>
        <v>389.35000000000019</v>
      </c>
      <c r="Q304" s="57">
        <v>4941.75</v>
      </c>
      <c r="R304" s="45" t="s">
        <v>27</v>
      </c>
      <c r="S304" s="45">
        <v>0.1</v>
      </c>
      <c r="T304" s="45">
        <f t="shared" si="87"/>
        <v>59.900000000000006</v>
      </c>
      <c r="U304" s="53"/>
      <c r="V304" s="47"/>
      <c r="W304" s="48"/>
      <c r="X304" s="48"/>
      <c r="Y304" s="48"/>
      <c r="Z304" s="48"/>
    </row>
    <row r="305" spans="1:26" s="1" customFormat="1" ht="33" hidden="1" customHeight="1">
      <c r="A305" s="73" t="s">
        <v>542</v>
      </c>
      <c r="B305" s="74">
        <v>43423</v>
      </c>
      <c r="C305" s="75">
        <v>260902</v>
      </c>
      <c r="D305" s="73">
        <v>5396</v>
      </c>
      <c r="E305" s="76" t="s">
        <v>376</v>
      </c>
      <c r="F305" s="77" t="s">
        <v>543</v>
      </c>
      <c r="G305" s="74">
        <v>43535</v>
      </c>
      <c r="H305" s="75">
        <v>4.0999999999999996</v>
      </c>
      <c r="I305" s="75" t="s">
        <v>26</v>
      </c>
      <c r="J305" s="99">
        <v>513</v>
      </c>
      <c r="K305" s="100">
        <v>8.25</v>
      </c>
      <c r="L305" s="36">
        <f t="shared" si="83"/>
        <v>4232.25</v>
      </c>
      <c r="M305" s="37">
        <v>7.6</v>
      </c>
      <c r="N305" s="35">
        <f t="shared" si="84"/>
        <v>3898.7999999999997</v>
      </c>
      <c r="O305" s="38">
        <f t="shared" si="85"/>
        <v>0.65000000000000036</v>
      </c>
      <c r="P305" s="39">
        <f t="shared" si="86"/>
        <v>333.45000000000016</v>
      </c>
      <c r="Q305" s="57"/>
      <c r="R305" s="45" t="s">
        <v>27</v>
      </c>
      <c r="S305" s="45">
        <v>0.1</v>
      </c>
      <c r="T305" s="45">
        <f t="shared" si="87"/>
        <v>51.300000000000004</v>
      </c>
      <c r="U305" s="53"/>
      <c r="V305" s="47"/>
      <c r="W305" s="48"/>
      <c r="X305" s="48"/>
      <c r="Y305" s="48"/>
      <c r="Z305" s="48"/>
    </row>
    <row r="306" spans="1:26" s="1" customFormat="1" ht="33" hidden="1" customHeight="1">
      <c r="A306" s="73" t="s">
        <v>542</v>
      </c>
      <c r="B306" s="74">
        <v>43423</v>
      </c>
      <c r="C306" s="75">
        <v>260911</v>
      </c>
      <c r="D306" s="73">
        <v>5397</v>
      </c>
      <c r="E306" s="76" t="s">
        <v>376</v>
      </c>
      <c r="F306" s="77" t="s">
        <v>544</v>
      </c>
      <c r="G306" s="74">
        <v>43535</v>
      </c>
      <c r="H306" s="75">
        <v>4.0999999999999996</v>
      </c>
      <c r="I306" s="75" t="s">
        <v>26</v>
      </c>
      <c r="J306" s="99">
        <v>936</v>
      </c>
      <c r="K306" s="100">
        <v>6.75</v>
      </c>
      <c r="L306" s="36">
        <f t="shared" si="83"/>
        <v>6318</v>
      </c>
      <c r="M306" s="37">
        <v>5.7</v>
      </c>
      <c r="N306" s="35">
        <f t="shared" si="84"/>
        <v>5335.2</v>
      </c>
      <c r="O306" s="38">
        <f t="shared" si="85"/>
        <v>1.0499999999999998</v>
      </c>
      <c r="P306" s="39">
        <f t="shared" si="86"/>
        <v>982.79999999999984</v>
      </c>
      <c r="Q306" s="39"/>
      <c r="R306" s="45" t="s">
        <v>27</v>
      </c>
      <c r="S306" s="45">
        <v>0.1</v>
      </c>
      <c r="T306" s="45">
        <f t="shared" si="87"/>
        <v>93.600000000000009</v>
      </c>
      <c r="U306" s="53"/>
      <c r="V306" s="47"/>
      <c r="W306" s="48"/>
      <c r="X306" s="48"/>
      <c r="Y306" s="48"/>
      <c r="Z306" s="48"/>
    </row>
    <row r="307" spans="1:26" s="1" customFormat="1" ht="33" hidden="1" customHeight="1">
      <c r="A307" s="73" t="s">
        <v>545</v>
      </c>
      <c r="B307" s="74">
        <v>43423</v>
      </c>
      <c r="C307" s="75">
        <v>260985</v>
      </c>
      <c r="D307" s="73">
        <v>5398</v>
      </c>
      <c r="E307" s="76" t="s">
        <v>376</v>
      </c>
      <c r="F307" s="77" t="s">
        <v>546</v>
      </c>
      <c r="G307" s="74">
        <v>43536</v>
      </c>
      <c r="H307" s="75">
        <v>4.3</v>
      </c>
      <c r="I307" s="75" t="s">
        <v>26</v>
      </c>
      <c r="J307" s="99">
        <v>1309</v>
      </c>
      <c r="K307" s="100">
        <v>7.45</v>
      </c>
      <c r="L307" s="36">
        <f t="shared" si="83"/>
        <v>9752.0500000000011</v>
      </c>
      <c r="M307" s="37">
        <v>6.8</v>
      </c>
      <c r="N307" s="35">
        <f t="shared" si="84"/>
        <v>8901.1999999999989</v>
      </c>
      <c r="O307" s="38">
        <f t="shared" si="85"/>
        <v>0.65000000000000036</v>
      </c>
      <c r="P307" s="39">
        <f t="shared" si="86"/>
        <v>850.85000000000048</v>
      </c>
      <c r="Q307" s="39"/>
      <c r="R307" s="45" t="s">
        <v>27</v>
      </c>
      <c r="S307" s="45">
        <v>0.1</v>
      </c>
      <c r="T307" s="45">
        <f t="shared" si="87"/>
        <v>130.9</v>
      </c>
      <c r="U307" s="53"/>
      <c r="V307" s="47"/>
      <c r="W307" s="48"/>
      <c r="X307" s="48"/>
      <c r="Y307" s="48"/>
      <c r="Z307" s="48"/>
    </row>
    <row r="308" spans="1:26" s="1" customFormat="1" ht="33" hidden="1" customHeight="1">
      <c r="A308" s="73" t="s">
        <v>545</v>
      </c>
      <c r="B308" s="23">
        <v>43423</v>
      </c>
      <c r="C308" s="24">
        <v>260994</v>
      </c>
      <c r="D308" s="22">
        <v>5398</v>
      </c>
      <c r="E308" s="25" t="s">
        <v>376</v>
      </c>
      <c r="F308" s="26" t="s">
        <v>546</v>
      </c>
      <c r="G308" s="23">
        <v>43536</v>
      </c>
      <c r="H308" s="75">
        <v>4.3</v>
      </c>
      <c r="I308" s="24" t="s">
        <v>26</v>
      </c>
      <c r="J308" s="34">
        <v>493</v>
      </c>
      <c r="K308" s="35">
        <v>7.45</v>
      </c>
      <c r="L308" s="36">
        <f t="shared" si="83"/>
        <v>3672.85</v>
      </c>
      <c r="M308" s="37">
        <v>6.8</v>
      </c>
      <c r="N308" s="35">
        <f t="shared" si="84"/>
        <v>3352.4</v>
      </c>
      <c r="O308" s="38">
        <f t="shared" si="85"/>
        <v>0.65000000000000036</v>
      </c>
      <c r="P308" s="39">
        <f t="shared" si="86"/>
        <v>320.45000000000016</v>
      </c>
      <c r="Q308" s="39"/>
      <c r="R308" s="45" t="s">
        <v>27</v>
      </c>
      <c r="S308" s="45">
        <v>0.1</v>
      </c>
      <c r="T308" s="45">
        <f t="shared" si="87"/>
        <v>49.300000000000004</v>
      </c>
      <c r="U308" s="53"/>
      <c r="V308" s="47"/>
      <c r="W308" s="48"/>
      <c r="X308" s="48"/>
      <c r="Y308" s="48"/>
      <c r="Z308" s="48"/>
    </row>
    <row r="309" spans="1:26" s="1" customFormat="1" ht="33" hidden="1" customHeight="1">
      <c r="A309" s="73" t="s">
        <v>545</v>
      </c>
      <c r="B309" s="23">
        <v>43423</v>
      </c>
      <c r="C309" s="24">
        <v>261003</v>
      </c>
      <c r="D309" s="22">
        <v>5398</v>
      </c>
      <c r="E309" s="25" t="s">
        <v>376</v>
      </c>
      <c r="F309" s="26" t="s">
        <v>546</v>
      </c>
      <c r="G309" s="23">
        <v>43536</v>
      </c>
      <c r="H309" s="75">
        <v>4.3</v>
      </c>
      <c r="I309" s="24" t="s">
        <v>26</v>
      </c>
      <c r="J309" s="34">
        <v>457</v>
      </c>
      <c r="K309" s="35">
        <v>7.45</v>
      </c>
      <c r="L309" s="36">
        <f t="shared" si="83"/>
        <v>3404.65</v>
      </c>
      <c r="M309" s="37">
        <v>6.8</v>
      </c>
      <c r="N309" s="35">
        <f t="shared" si="84"/>
        <v>3107.6</v>
      </c>
      <c r="O309" s="38">
        <f t="shared" si="85"/>
        <v>0.65000000000000036</v>
      </c>
      <c r="P309" s="39">
        <f t="shared" si="86"/>
        <v>297.05000000000018</v>
      </c>
      <c r="Q309" s="39"/>
      <c r="R309" s="45" t="s">
        <v>27</v>
      </c>
      <c r="S309" s="45">
        <v>0.1</v>
      </c>
      <c r="T309" s="45">
        <f t="shared" si="87"/>
        <v>45.7</v>
      </c>
      <c r="U309" s="53"/>
      <c r="V309" s="47"/>
      <c r="W309" s="48"/>
      <c r="X309" s="48"/>
      <c r="Y309" s="48"/>
      <c r="Z309" s="48"/>
    </row>
    <row r="310" spans="1:26" s="1" customFormat="1" ht="33" hidden="1" customHeight="1">
      <c r="A310" s="73" t="s">
        <v>545</v>
      </c>
      <c r="B310" s="23">
        <v>43423</v>
      </c>
      <c r="C310" s="24">
        <v>261012</v>
      </c>
      <c r="D310" s="22">
        <v>5399</v>
      </c>
      <c r="E310" s="25" t="s">
        <v>376</v>
      </c>
      <c r="F310" s="26" t="s">
        <v>547</v>
      </c>
      <c r="G310" s="23">
        <v>43536</v>
      </c>
      <c r="H310" s="75">
        <v>4.3</v>
      </c>
      <c r="I310" s="24" t="s">
        <v>26</v>
      </c>
      <c r="J310" s="34">
        <v>854</v>
      </c>
      <c r="K310" s="35">
        <v>5.0999999999999996</v>
      </c>
      <c r="L310" s="36">
        <f t="shared" si="83"/>
        <v>4355.3999999999996</v>
      </c>
      <c r="M310" s="37">
        <v>4.25</v>
      </c>
      <c r="N310" s="35">
        <f t="shared" si="84"/>
        <v>3629.5</v>
      </c>
      <c r="O310" s="38">
        <f t="shared" si="85"/>
        <v>0.84999999999999964</v>
      </c>
      <c r="P310" s="39">
        <f t="shared" si="86"/>
        <v>725.89999999999975</v>
      </c>
      <c r="Q310" s="39"/>
      <c r="R310" s="45" t="s">
        <v>27</v>
      </c>
      <c r="S310" s="45">
        <v>0.1</v>
      </c>
      <c r="T310" s="45">
        <f t="shared" si="87"/>
        <v>85.4</v>
      </c>
      <c r="U310" s="53"/>
      <c r="V310" s="47"/>
      <c r="W310" s="48"/>
      <c r="X310" s="48"/>
      <c r="Y310" s="48"/>
      <c r="Z310" s="48"/>
    </row>
    <row r="311" spans="1:26" s="1" customFormat="1" ht="33" hidden="1" customHeight="1">
      <c r="A311" s="73" t="s">
        <v>545</v>
      </c>
      <c r="B311" s="23">
        <v>43423</v>
      </c>
      <c r="C311" s="24">
        <v>261021</v>
      </c>
      <c r="D311" s="22">
        <v>5399</v>
      </c>
      <c r="E311" s="25" t="s">
        <v>376</v>
      </c>
      <c r="F311" s="26" t="s">
        <v>547</v>
      </c>
      <c r="G311" s="23">
        <v>43536</v>
      </c>
      <c r="H311" s="75">
        <v>4.3</v>
      </c>
      <c r="I311" s="24" t="s">
        <v>26</v>
      </c>
      <c r="J311" s="34">
        <v>358</v>
      </c>
      <c r="K311" s="35">
        <v>5.0999999999999996</v>
      </c>
      <c r="L311" s="36">
        <f t="shared" si="83"/>
        <v>1825.8</v>
      </c>
      <c r="M311" s="37">
        <v>4.25</v>
      </c>
      <c r="N311" s="35">
        <f t="shared" si="84"/>
        <v>1521.5</v>
      </c>
      <c r="O311" s="38">
        <f t="shared" si="85"/>
        <v>0.84999999999999964</v>
      </c>
      <c r="P311" s="39">
        <f t="shared" si="86"/>
        <v>304.2999999999999</v>
      </c>
      <c r="Q311" s="39"/>
      <c r="R311" s="45" t="s">
        <v>27</v>
      </c>
      <c r="S311" s="45">
        <v>0.1</v>
      </c>
      <c r="T311" s="45">
        <f t="shared" si="87"/>
        <v>35.800000000000004</v>
      </c>
      <c r="U311" s="53"/>
      <c r="V311" s="47"/>
      <c r="W311" s="48"/>
      <c r="X311" s="48"/>
      <c r="Y311" s="48"/>
      <c r="Z311" s="48"/>
    </row>
    <row r="312" spans="1:26" s="1" customFormat="1" ht="33" hidden="1" customHeight="1">
      <c r="A312" s="73" t="s">
        <v>545</v>
      </c>
      <c r="B312" s="23">
        <v>43423</v>
      </c>
      <c r="C312" s="24">
        <v>261030</v>
      </c>
      <c r="D312" s="22">
        <v>5399</v>
      </c>
      <c r="E312" s="25" t="s">
        <v>376</v>
      </c>
      <c r="F312" s="26" t="s">
        <v>547</v>
      </c>
      <c r="G312" s="23">
        <v>43536</v>
      </c>
      <c r="H312" s="75">
        <v>4.3</v>
      </c>
      <c r="I312" s="24" t="s">
        <v>26</v>
      </c>
      <c r="J312" s="34">
        <v>320</v>
      </c>
      <c r="K312" s="35">
        <v>5.0999999999999996</v>
      </c>
      <c r="L312" s="36">
        <f t="shared" si="83"/>
        <v>1632</v>
      </c>
      <c r="M312" s="37">
        <v>4.25</v>
      </c>
      <c r="N312" s="35">
        <f t="shared" si="84"/>
        <v>1360</v>
      </c>
      <c r="O312" s="38">
        <f t="shared" si="85"/>
        <v>0.84999999999999964</v>
      </c>
      <c r="P312" s="39">
        <f t="shared" si="86"/>
        <v>271.99999999999989</v>
      </c>
      <c r="Q312" s="39"/>
      <c r="R312" s="45" t="s">
        <v>27</v>
      </c>
      <c r="S312" s="45">
        <v>0.1</v>
      </c>
      <c r="T312" s="45">
        <f t="shared" si="87"/>
        <v>32</v>
      </c>
      <c r="U312" s="53"/>
      <c r="V312" s="47"/>
      <c r="W312" s="48"/>
      <c r="X312" s="48"/>
      <c r="Y312" s="48"/>
      <c r="Z312" s="48"/>
    </row>
    <row r="313" spans="1:26" s="1" customFormat="1" ht="33" hidden="1" customHeight="1">
      <c r="A313" s="73" t="s">
        <v>545</v>
      </c>
      <c r="B313" s="23">
        <v>43423</v>
      </c>
      <c r="C313" s="24">
        <v>261040</v>
      </c>
      <c r="D313" s="22">
        <v>5400</v>
      </c>
      <c r="E313" s="25" t="s">
        <v>376</v>
      </c>
      <c r="F313" s="26" t="s">
        <v>548</v>
      </c>
      <c r="G313" s="23">
        <v>43536</v>
      </c>
      <c r="H313" s="75">
        <v>4.3</v>
      </c>
      <c r="I313" s="24" t="s">
        <v>26</v>
      </c>
      <c r="J313" s="34">
        <v>350</v>
      </c>
      <c r="K313" s="35">
        <v>6.75</v>
      </c>
      <c r="L313" s="36">
        <f t="shared" si="83"/>
        <v>2362.5</v>
      </c>
      <c r="M313" s="37">
        <v>5.7</v>
      </c>
      <c r="N313" s="35">
        <f t="shared" si="84"/>
        <v>1995</v>
      </c>
      <c r="O313" s="38">
        <f t="shared" si="85"/>
        <v>1.0499999999999998</v>
      </c>
      <c r="P313" s="39">
        <f t="shared" si="86"/>
        <v>367.49999999999994</v>
      </c>
      <c r="Q313" s="39"/>
      <c r="R313" s="45" t="s">
        <v>27</v>
      </c>
      <c r="S313" s="45">
        <v>0.1</v>
      </c>
      <c r="T313" s="45">
        <f t="shared" si="87"/>
        <v>35</v>
      </c>
      <c r="U313" s="53"/>
      <c r="V313" s="47"/>
      <c r="W313" s="48"/>
      <c r="X313" s="48"/>
      <c r="Y313" s="48"/>
      <c r="Z313" s="48"/>
    </row>
    <row r="314" spans="1:26" s="1" customFormat="1" ht="33" hidden="1" customHeight="1">
      <c r="A314" s="73" t="s">
        <v>545</v>
      </c>
      <c r="B314" s="23">
        <v>43423</v>
      </c>
      <c r="C314" s="24">
        <v>261059</v>
      </c>
      <c r="D314" s="22">
        <v>5400</v>
      </c>
      <c r="E314" s="25" t="s">
        <v>376</v>
      </c>
      <c r="F314" s="26" t="s">
        <v>548</v>
      </c>
      <c r="G314" s="23">
        <v>43536</v>
      </c>
      <c r="H314" s="75">
        <v>4.3</v>
      </c>
      <c r="I314" s="24" t="s">
        <v>26</v>
      </c>
      <c r="J314" s="34">
        <v>183</v>
      </c>
      <c r="K314" s="35">
        <v>6.75</v>
      </c>
      <c r="L314" s="36">
        <f t="shared" si="83"/>
        <v>1235.25</v>
      </c>
      <c r="M314" s="37">
        <v>5.7</v>
      </c>
      <c r="N314" s="35">
        <f t="shared" si="84"/>
        <v>1043.1000000000001</v>
      </c>
      <c r="O314" s="38">
        <f t="shared" si="85"/>
        <v>1.0499999999999998</v>
      </c>
      <c r="P314" s="39">
        <f t="shared" si="86"/>
        <v>192.14999999999998</v>
      </c>
      <c r="Q314" s="39"/>
      <c r="R314" s="45" t="s">
        <v>27</v>
      </c>
      <c r="S314" s="45">
        <v>0.1</v>
      </c>
      <c r="T314" s="45">
        <f t="shared" si="87"/>
        <v>18.3</v>
      </c>
      <c r="U314" s="53"/>
      <c r="V314" s="47"/>
      <c r="W314" s="48"/>
      <c r="X314" s="48"/>
      <c r="Y314" s="48"/>
      <c r="Z314" s="48"/>
    </row>
    <row r="315" spans="1:26" s="1" customFormat="1" ht="33" hidden="1" customHeight="1">
      <c r="A315" s="73" t="s">
        <v>545</v>
      </c>
      <c r="B315" s="23">
        <v>43423</v>
      </c>
      <c r="C315" s="24">
        <v>261068</v>
      </c>
      <c r="D315" s="22">
        <v>5400</v>
      </c>
      <c r="E315" s="25" t="s">
        <v>376</v>
      </c>
      <c r="F315" s="26" t="s">
        <v>548</v>
      </c>
      <c r="G315" s="23">
        <v>43536</v>
      </c>
      <c r="H315" s="75">
        <v>4.3</v>
      </c>
      <c r="I315" s="24" t="s">
        <v>26</v>
      </c>
      <c r="J315" s="34">
        <v>215</v>
      </c>
      <c r="K315" s="35">
        <v>6.75</v>
      </c>
      <c r="L315" s="36">
        <f t="shared" si="83"/>
        <v>1451.25</v>
      </c>
      <c r="M315" s="37">
        <v>5.7</v>
      </c>
      <c r="N315" s="35">
        <f t="shared" si="84"/>
        <v>1225.5</v>
      </c>
      <c r="O315" s="38">
        <f t="shared" si="85"/>
        <v>1.0499999999999998</v>
      </c>
      <c r="P315" s="39">
        <f t="shared" si="86"/>
        <v>225.74999999999997</v>
      </c>
      <c r="Q315" s="39"/>
      <c r="R315" s="45" t="s">
        <v>27</v>
      </c>
      <c r="S315" s="45">
        <v>0.1</v>
      </c>
      <c r="T315" s="45">
        <f t="shared" si="87"/>
        <v>21.5</v>
      </c>
      <c r="U315" s="53"/>
      <c r="V315" s="47"/>
      <c r="W315" s="48"/>
      <c r="X315" s="48"/>
      <c r="Y315" s="48"/>
      <c r="Z315" s="48"/>
    </row>
    <row r="316" spans="1:26" s="1" customFormat="1" ht="45" hidden="1" customHeight="1">
      <c r="A316" s="73" t="s">
        <v>531</v>
      </c>
      <c r="B316" s="23">
        <v>43482</v>
      </c>
      <c r="C316" s="24">
        <v>289603</v>
      </c>
      <c r="D316" s="359" t="s">
        <v>549</v>
      </c>
      <c r="E316" s="25" t="s">
        <v>376</v>
      </c>
      <c r="F316" s="26" t="s">
        <v>550</v>
      </c>
      <c r="G316" s="23">
        <v>43542</v>
      </c>
      <c r="H316" s="75">
        <v>4.3</v>
      </c>
      <c r="I316" s="24" t="s">
        <v>26</v>
      </c>
      <c r="J316" s="34">
        <v>1264</v>
      </c>
      <c r="K316" s="35">
        <v>5.32</v>
      </c>
      <c r="L316" s="36">
        <f t="shared" si="83"/>
        <v>6724.4800000000005</v>
      </c>
      <c r="M316" s="37">
        <v>4.57</v>
      </c>
      <c r="N316" s="35">
        <f t="shared" si="84"/>
        <v>5776.4800000000005</v>
      </c>
      <c r="O316" s="38">
        <f t="shared" si="85"/>
        <v>0.75</v>
      </c>
      <c r="P316" s="39">
        <f t="shared" si="86"/>
        <v>948</v>
      </c>
      <c r="Q316" s="39" t="s">
        <v>63</v>
      </c>
      <c r="R316" s="45" t="s">
        <v>27</v>
      </c>
      <c r="S316" s="45">
        <v>0.1</v>
      </c>
      <c r="T316" s="45">
        <f t="shared" si="87"/>
        <v>126.4</v>
      </c>
      <c r="U316" s="53"/>
      <c r="V316" s="48"/>
      <c r="W316" s="48"/>
      <c r="X316" s="48"/>
      <c r="Y316" s="48"/>
      <c r="Z316" s="48"/>
    </row>
    <row r="317" spans="1:26" s="1" customFormat="1" ht="45" hidden="1" customHeight="1">
      <c r="A317" s="73" t="s">
        <v>531</v>
      </c>
      <c r="B317" s="23">
        <v>43482</v>
      </c>
      <c r="C317" s="24">
        <v>289612</v>
      </c>
      <c r="D317" s="359" t="s">
        <v>549</v>
      </c>
      <c r="E317" s="25" t="s">
        <v>376</v>
      </c>
      <c r="F317" s="26" t="s">
        <v>550</v>
      </c>
      <c r="G317" s="23">
        <v>43542</v>
      </c>
      <c r="H317" s="75">
        <v>4.3</v>
      </c>
      <c r="I317" s="24" t="s">
        <v>26</v>
      </c>
      <c r="J317" s="34">
        <v>837</v>
      </c>
      <c r="K317" s="35">
        <v>5.32</v>
      </c>
      <c r="L317" s="36">
        <f t="shared" ref="L317:L319" si="92">+K317*J317</f>
        <v>4452.84</v>
      </c>
      <c r="M317" s="37">
        <v>4.57</v>
      </c>
      <c r="N317" s="35">
        <f t="shared" ref="N317:N319" si="93">+M317*J317</f>
        <v>3825.09</v>
      </c>
      <c r="O317" s="38">
        <f t="shared" ref="O317:O319" si="94">+K317-M317</f>
        <v>0.75</v>
      </c>
      <c r="P317" s="39">
        <f t="shared" ref="P317:P319" si="95">+O317*J317</f>
        <v>627.75</v>
      </c>
      <c r="Q317" s="39" t="s">
        <v>63</v>
      </c>
      <c r="R317" s="45" t="s">
        <v>27</v>
      </c>
      <c r="S317" s="45">
        <v>0.1</v>
      </c>
      <c r="T317" s="45">
        <f t="shared" ref="T317:T319" si="96">+S317*J317</f>
        <v>83.7</v>
      </c>
      <c r="U317" s="53"/>
      <c r="V317" s="48"/>
      <c r="W317" s="48"/>
      <c r="X317" s="48"/>
      <c r="Y317" s="48"/>
      <c r="Z317" s="48"/>
    </row>
    <row r="318" spans="1:26" s="1" customFormat="1" ht="45" hidden="1" customHeight="1">
      <c r="A318" s="73" t="s">
        <v>531</v>
      </c>
      <c r="B318" s="59">
        <v>43482</v>
      </c>
      <c r="C318" s="60">
        <v>289621</v>
      </c>
      <c r="D318" s="359" t="s">
        <v>549</v>
      </c>
      <c r="E318" s="25" t="s">
        <v>376</v>
      </c>
      <c r="F318" s="26" t="s">
        <v>550</v>
      </c>
      <c r="G318" s="23">
        <v>43542</v>
      </c>
      <c r="H318" s="75">
        <v>4.3</v>
      </c>
      <c r="I318" s="24" t="s">
        <v>26</v>
      </c>
      <c r="J318" s="34">
        <v>601</v>
      </c>
      <c r="K318" s="35">
        <v>5.32</v>
      </c>
      <c r="L318" s="36">
        <f t="shared" si="92"/>
        <v>3197.32</v>
      </c>
      <c r="M318" s="37">
        <v>4.57</v>
      </c>
      <c r="N318" s="35">
        <f t="shared" si="93"/>
        <v>2746.57</v>
      </c>
      <c r="O318" s="38">
        <f t="shared" si="94"/>
        <v>0.75</v>
      </c>
      <c r="P318" s="39">
        <f t="shared" si="95"/>
        <v>450.75</v>
      </c>
      <c r="Q318" s="39" t="s">
        <v>63</v>
      </c>
      <c r="R318" s="45" t="s">
        <v>27</v>
      </c>
      <c r="S318" s="45">
        <v>0.1</v>
      </c>
      <c r="T318" s="45">
        <f t="shared" si="96"/>
        <v>60.1</v>
      </c>
      <c r="U318" s="110"/>
      <c r="V318" s="48"/>
      <c r="W318" s="48"/>
      <c r="X318" s="48"/>
      <c r="Y318" s="48"/>
      <c r="Z318" s="48"/>
    </row>
    <row r="319" spans="1:26" s="1" customFormat="1" ht="39.75" hidden="1" customHeight="1">
      <c r="A319" s="73" t="s">
        <v>551</v>
      </c>
      <c r="B319" s="23">
        <v>43494</v>
      </c>
      <c r="C319" s="24">
        <v>292115</v>
      </c>
      <c r="D319" s="27" t="s">
        <v>552</v>
      </c>
      <c r="E319" s="25" t="s">
        <v>376</v>
      </c>
      <c r="F319" s="53" t="s">
        <v>553</v>
      </c>
      <c r="G319" s="23">
        <v>43535</v>
      </c>
      <c r="H319" s="75">
        <v>4.0999999999999996</v>
      </c>
      <c r="I319" s="24" t="s">
        <v>26</v>
      </c>
      <c r="J319" s="34">
        <v>10000</v>
      </c>
      <c r="K319" s="35">
        <v>3.67</v>
      </c>
      <c r="L319" s="36">
        <f t="shared" si="92"/>
        <v>36700</v>
      </c>
      <c r="M319" s="35">
        <v>3.3</v>
      </c>
      <c r="N319" s="35">
        <f t="shared" si="93"/>
        <v>33000</v>
      </c>
      <c r="O319" s="38">
        <f t="shared" si="94"/>
        <v>0.37000000000000011</v>
      </c>
      <c r="P319" s="39">
        <f t="shared" si="95"/>
        <v>3700.0000000000009</v>
      </c>
      <c r="Q319" s="57">
        <v>36700</v>
      </c>
      <c r="R319" s="45" t="s">
        <v>27</v>
      </c>
      <c r="S319" s="45">
        <v>0</v>
      </c>
      <c r="T319" s="45">
        <f t="shared" si="96"/>
        <v>0</v>
      </c>
      <c r="U319" s="53"/>
      <c r="V319" s="48"/>
      <c r="W319" s="48"/>
      <c r="X319" s="48"/>
      <c r="Y319" s="48"/>
      <c r="Z319" s="48"/>
    </row>
    <row r="320" spans="1:26" s="1" customFormat="1" ht="39.75" hidden="1" customHeight="1">
      <c r="A320" s="73" t="s">
        <v>551</v>
      </c>
      <c r="B320" s="23">
        <v>43494</v>
      </c>
      <c r="C320" s="24">
        <v>292124</v>
      </c>
      <c r="D320" s="27" t="s">
        <v>552</v>
      </c>
      <c r="E320" s="25" t="s">
        <v>376</v>
      </c>
      <c r="F320" s="53" t="s">
        <v>553</v>
      </c>
      <c r="G320" s="23">
        <v>43535</v>
      </c>
      <c r="H320" s="75">
        <v>4.0999999999999996</v>
      </c>
      <c r="I320" s="24" t="s">
        <v>26</v>
      </c>
      <c r="J320" s="34">
        <v>5000</v>
      </c>
      <c r="K320" s="35">
        <v>3.67</v>
      </c>
      <c r="L320" s="36">
        <f t="shared" ref="L320" si="97">+K320*J320</f>
        <v>18350</v>
      </c>
      <c r="M320" s="35">
        <v>3.3</v>
      </c>
      <c r="N320" s="35">
        <f t="shared" ref="N320" si="98">+M320*J320</f>
        <v>16500</v>
      </c>
      <c r="O320" s="38">
        <f t="shared" ref="O320" si="99">+K320-M320</f>
        <v>0.37000000000000011</v>
      </c>
      <c r="P320" s="39">
        <f t="shared" ref="P320" si="100">+O320*J320</f>
        <v>1850.0000000000005</v>
      </c>
      <c r="Q320" s="39"/>
      <c r="R320" s="45" t="s">
        <v>27</v>
      </c>
      <c r="S320" s="45">
        <v>0</v>
      </c>
      <c r="T320" s="45">
        <f t="shared" ref="T320" si="101">+S320*J320</f>
        <v>0</v>
      </c>
      <c r="U320" s="53"/>
      <c r="V320" s="48"/>
      <c r="W320" s="48"/>
      <c r="X320" s="48"/>
      <c r="Y320" s="48"/>
      <c r="Z320" s="48"/>
    </row>
    <row r="321" spans="1:21" s="3" customFormat="1" ht="39.75" hidden="1" customHeight="1">
      <c r="A321" s="118" t="s">
        <v>554</v>
      </c>
      <c r="B321" s="119">
        <v>43532</v>
      </c>
      <c r="C321" s="120">
        <v>305012</v>
      </c>
      <c r="D321" s="120">
        <v>6498</v>
      </c>
      <c r="E321" s="121" t="s">
        <v>376</v>
      </c>
      <c r="F321" s="120" t="s">
        <v>555</v>
      </c>
      <c r="G321" s="119">
        <v>43570</v>
      </c>
      <c r="H321" s="122">
        <v>43591</v>
      </c>
      <c r="I321" s="121" t="s">
        <v>26</v>
      </c>
      <c r="J321" s="129">
        <v>960</v>
      </c>
      <c r="K321" s="130">
        <v>3.1</v>
      </c>
      <c r="L321" s="131">
        <f t="shared" ref="L321:L338" si="102">+K321*J321</f>
        <v>2976</v>
      </c>
      <c r="M321" s="132">
        <v>2.2799999999999998</v>
      </c>
      <c r="N321" s="133">
        <f t="shared" ref="N321:N365" si="103">+M321*J321</f>
        <v>2188.7999999999997</v>
      </c>
      <c r="O321" s="134">
        <f t="shared" ref="O321:O365" si="104">+K321-M321</f>
        <v>0.82000000000000028</v>
      </c>
      <c r="P321" s="135">
        <f t="shared" ref="P321:P365" si="105">+O321*J321</f>
        <v>787.20000000000027</v>
      </c>
      <c r="Q321" s="135"/>
      <c r="R321" s="141" t="s">
        <v>27</v>
      </c>
      <c r="S321" s="141">
        <v>0.15</v>
      </c>
      <c r="T321" s="88">
        <f t="shared" ref="T321:T365" si="106">+S321*J321</f>
        <v>144</v>
      </c>
      <c r="U321" s="142"/>
    </row>
    <row r="322" spans="1:21" s="3" customFormat="1" ht="39.75" hidden="1" customHeight="1">
      <c r="A322" s="118" t="s">
        <v>554</v>
      </c>
      <c r="B322" s="119">
        <v>43532</v>
      </c>
      <c r="C322" s="120">
        <v>305021</v>
      </c>
      <c r="D322" s="120">
        <v>6498</v>
      </c>
      <c r="E322" s="121" t="s">
        <v>376</v>
      </c>
      <c r="F322" s="120" t="s">
        <v>555</v>
      </c>
      <c r="G322" s="119">
        <v>43570</v>
      </c>
      <c r="H322" s="122">
        <v>43591</v>
      </c>
      <c r="I322" s="121" t="s">
        <v>26</v>
      </c>
      <c r="J322" s="129">
        <v>631</v>
      </c>
      <c r="K322" s="130">
        <v>3.1</v>
      </c>
      <c r="L322" s="131">
        <f t="shared" si="102"/>
        <v>1956.1000000000001</v>
      </c>
      <c r="M322" s="132">
        <v>2.2799999999999998</v>
      </c>
      <c r="N322" s="133">
        <f t="shared" si="103"/>
        <v>1438.6799999999998</v>
      </c>
      <c r="O322" s="134">
        <f t="shared" si="104"/>
        <v>0.82000000000000028</v>
      </c>
      <c r="P322" s="135">
        <f t="shared" si="105"/>
        <v>517.42000000000019</v>
      </c>
      <c r="Q322" s="135"/>
      <c r="R322" s="141" t="s">
        <v>27</v>
      </c>
      <c r="S322" s="141">
        <v>0.15</v>
      </c>
      <c r="T322" s="88">
        <f t="shared" si="106"/>
        <v>94.649999999999991</v>
      </c>
      <c r="U322" s="142"/>
    </row>
    <row r="323" spans="1:21" s="3" customFormat="1" ht="39.75" hidden="1" customHeight="1">
      <c r="A323" s="118" t="s">
        <v>554</v>
      </c>
      <c r="B323" s="119">
        <v>43532</v>
      </c>
      <c r="C323" s="120">
        <v>305030</v>
      </c>
      <c r="D323" s="120">
        <v>6498</v>
      </c>
      <c r="E323" s="121" t="s">
        <v>376</v>
      </c>
      <c r="F323" s="120" t="s">
        <v>555</v>
      </c>
      <c r="G323" s="119">
        <v>43570</v>
      </c>
      <c r="H323" s="122">
        <v>43591</v>
      </c>
      <c r="I323" s="121" t="s">
        <v>26</v>
      </c>
      <c r="J323" s="129">
        <v>329</v>
      </c>
      <c r="K323" s="130">
        <v>3.1</v>
      </c>
      <c r="L323" s="131">
        <f t="shared" si="102"/>
        <v>1019.9</v>
      </c>
      <c r="M323" s="132">
        <v>2.2799999999999998</v>
      </c>
      <c r="N323" s="133">
        <f t="shared" si="103"/>
        <v>750.11999999999989</v>
      </c>
      <c r="O323" s="134">
        <f t="shared" si="104"/>
        <v>0.82000000000000028</v>
      </c>
      <c r="P323" s="135">
        <f t="shared" si="105"/>
        <v>269.78000000000009</v>
      </c>
      <c r="Q323" s="135"/>
      <c r="R323" s="141" t="s">
        <v>27</v>
      </c>
      <c r="S323" s="141">
        <v>0.15</v>
      </c>
      <c r="T323" s="88">
        <f t="shared" si="106"/>
        <v>49.35</v>
      </c>
      <c r="U323" s="142"/>
    </row>
    <row r="324" spans="1:21" s="3" customFormat="1" ht="39.75" hidden="1" customHeight="1">
      <c r="A324" s="118" t="s">
        <v>556</v>
      </c>
      <c r="B324" s="119">
        <v>43532</v>
      </c>
      <c r="C324" s="120">
        <v>305040</v>
      </c>
      <c r="D324" s="120">
        <v>6499</v>
      </c>
      <c r="E324" s="121" t="s">
        <v>376</v>
      </c>
      <c r="F324" s="120" t="s">
        <v>557</v>
      </c>
      <c r="G324" s="119">
        <v>43570</v>
      </c>
      <c r="H324" s="122">
        <v>43591</v>
      </c>
      <c r="I324" s="121" t="s">
        <v>26</v>
      </c>
      <c r="J324" s="136">
        <v>1120</v>
      </c>
      <c r="K324" s="132">
        <v>3.03</v>
      </c>
      <c r="L324" s="131">
        <f t="shared" si="102"/>
        <v>3393.6</v>
      </c>
      <c r="M324" s="132">
        <v>2.1800000000000002</v>
      </c>
      <c r="N324" s="133">
        <f t="shared" si="103"/>
        <v>2441.6000000000004</v>
      </c>
      <c r="O324" s="134">
        <f t="shared" si="104"/>
        <v>0.84999999999999964</v>
      </c>
      <c r="P324" s="135">
        <f t="shared" si="105"/>
        <v>951.99999999999955</v>
      </c>
      <c r="Q324" s="135"/>
      <c r="R324" s="141" t="s">
        <v>27</v>
      </c>
      <c r="S324" s="141">
        <v>0.12</v>
      </c>
      <c r="T324" s="88">
        <f t="shared" si="106"/>
        <v>134.4</v>
      </c>
      <c r="U324" s="142"/>
    </row>
    <row r="325" spans="1:21" s="3" customFormat="1" ht="39.75" hidden="1" customHeight="1">
      <c r="A325" s="118" t="s">
        <v>556</v>
      </c>
      <c r="B325" s="119">
        <v>43532</v>
      </c>
      <c r="C325" s="120">
        <v>305059</v>
      </c>
      <c r="D325" s="120">
        <v>6499</v>
      </c>
      <c r="E325" s="121" t="s">
        <v>376</v>
      </c>
      <c r="F325" s="120" t="s">
        <v>557</v>
      </c>
      <c r="G325" s="119">
        <v>43570</v>
      </c>
      <c r="H325" s="122">
        <v>43591</v>
      </c>
      <c r="I325" s="121" t="s">
        <v>26</v>
      </c>
      <c r="J325" s="136">
        <v>1126</v>
      </c>
      <c r="K325" s="132">
        <v>3.03</v>
      </c>
      <c r="L325" s="131">
        <f t="shared" si="102"/>
        <v>3411.7799999999997</v>
      </c>
      <c r="M325" s="132">
        <v>2.1800000000000002</v>
      </c>
      <c r="N325" s="133">
        <f t="shared" si="103"/>
        <v>2454.6800000000003</v>
      </c>
      <c r="O325" s="134">
        <f t="shared" si="104"/>
        <v>0.84999999999999964</v>
      </c>
      <c r="P325" s="135">
        <f t="shared" si="105"/>
        <v>957.09999999999957</v>
      </c>
      <c r="Q325" s="135"/>
      <c r="R325" s="141" t="s">
        <v>27</v>
      </c>
      <c r="S325" s="141">
        <v>0.12</v>
      </c>
      <c r="T325" s="88">
        <f t="shared" si="106"/>
        <v>135.12</v>
      </c>
      <c r="U325" s="142"/>
    </row>
    <row r="326" spans="1:21" s="3" customFormat="1" ht="39.75" hidden="1" customHeight="1">
      <c r="A326" s="118" t="s">
        <v>556</v>
      </c>
      <c r="B326" s="119">
        <v>43532</v>
      </c>
      <c r="C326" s="120">
        <v>305068</v>
      </c>
      <c r="D326" s="120">
        <v>6499</v>
      </c>
      <c r="E326" s="121" t="s">
        <v>376</v>
      </c>
      <c r="F326" s="120" t="s">
        <v>557</v>
      </c>
      <c r="G326" s="119">
        <v>43570</v>
      </c>
      <c r="H326" s="122">
        <v>43591</v>
      </c>
      <c r="I326" s="121" t="s">
        <v>26</v>
      </c>
      <c r="J326" s="129">
        <v>540</v>
      </c>
      <c r="K326" s="132">
        <v>3.03</v>
      </c>
      <c r="L326" s="131">
        <f t="shared" si="102"/>
        <v>1636.1999999999998</v>
      </c>
      <c r="M326" s="132">
        <v>2.1800000000000002</v>
      </c>
      <c r="N326" s="133">
        <f t="shared" si="103"/>
        <v>1177.2</v>
      </c>
      <c r="O326" s="134">
        <f t="shared" si="104"/>
        <v>0.84999999999999964</v>
      </c>
      <c r="P326" s="135">
        <f t="shared" si="105"/>
        <v>458.99999999999983</v>
      </c>
      <c r="Q326" s="135"/>
      <c r="R326" s="141" t="s">
        <v>27</v>
      </c>
      <c r="S326" s="141">
        <v>0.12</v>
      </c>
      <c r="T326" s="88">
        <f t="shared" si="106"/>
        <v>64.8</v>
      </c>
      <c r="U326" s="142"/>
    </row>
    <row r="327" spans="1:21" s="3" customFormat="1" ht="39.75" hidden="1" customHeight="1">
      <c r="A327" s="118" t="s">
        <v>554</v>
      </c>
      <c r="B327" s="119">
        <v>43532</v>
      </c>
      <c r="C327" s="120">
        <v>305077</v>
      </c>
      <c r="D327" s="120">
        <v>6500</v>
      </c>
      <c r="E327" s="121" t="s">
        <v>376</v>
      </c>
      <c r="F327" s="120" t="s">
        <v>558</v>
      </c>
      <c r="G327" s="119">
        <v>43570</v>
      </c>
      <c r="H327" s="122">
        <v>43591</v>
      </c>
      <c r="I327" s="121" t="s">
        <v>26</v>
      </c>
      <c r="J327" s="129">
        <v>384</v>
      </c>
      <c r="K327" s="132">
        <v>3.1</v>
      </c>
      <c r="L327" s="131">
        <f t="shared" si="102"/>
        <v>1190.4000000000001</v>
      </c>
      <c r="M327" s="132">
        <v>2.33</v>
      </c>
      <c r="N327" s="133">
        <f t="shared" si="103"/>
        <v>894.72</v>
      </c>
      <c r="O327" s="134">
        <f t="shared" si="104"/>
        <v>0.77</v>
      </c>
      <c r="P327" s="135">
        <f t="shared" si="105"/>
        <v>295.68</v>
      </c>
      <c r="Q327" s="135"/>
      <c r="R327" s="141" t="s">
        <v>27</v>
      </c>
      <c r="S327" s="141">
        <v>0.15</v>
      </c>
      <c r="T327" s="88">
        <f t="shared" si="106"/>
        <v>57.599999999999994</v>
      </c>
      <c r="U327" s="142"/>
    </row>
    <row r="328" spans="1:21" s="3" customFormat="1" ht="39.75" hidden="1" customHeight="1">
      <c r="A328" s="118" t="s">
        <v>554</v>
      </c>
      <c r="B328" s="119">
        <v>43532</v>
      </c>
      <c r="C328" s="120">
        <v>305095</v>
      </c>
      <c r="D328" s="120">
        <v>6500</v>
      </c>
      <c r="E328" s="121" t="s">
        <v>376</v>
      </c>
      <c r="F328" s="120" t="s">
        <v>558</v>
      </c>
      <c r="G328" s="119">
        <v>43570</v>
      </c>
      <c r="H328" s="122">
        <v>43591</v>
      </c>
      <c r="I328" s="121" t="s">
        <v>26</v>
      </c>
      <c r="J328" s="129">
        <v>251</v>
      </c>
      <c r="K328" s="132">
        <v>3.1</v>
      </c>
      <c r="L328" s="131">
        <f t="shared" si="102"/>
        <v>778.1</v>
      </c>
      <c r="M328" s="132">
        <v>2.33</v>
      </c>
      <c r="N328" s="133">
        <f t="shared" si="103"/>
        <v>584.83000000000004</v>
      </c>
      <c r="O328" s="134">
        <f t="shared" si="104"/>
        <v>0.77</v>
      </c>
      <c r="P328" s="135">
        <f t="shared" si="105"/>
        <v>193.27</v>
      </c>
      <c r="Q328" s="135"/>
      <c r="R328" s="141" t="s">
        <v>27</v>
      </c>
      <c r="S328" s="141">
        <v>0.15</v>
      </c>
      <c r="T328" s="88">
        <f t="shared" si="106"/>
        <v>37.65</v>
      </c>
      <c r="U328" s="142"/>
    </row>
    <row r="329" spans="1:21" s="3" customFormat="1" ht="33" hidden="1" customHeight="1">
      <c r="A329" s="121" t="s">
        <v>554</v>
      </c>
      <c r="B329" s="119">
        <v>43532</v>
      </c>
      <c r="C329" s="120">
        <v>305104</v>
      </c>
      <c r="D329" s="120">
        <v>6500</v>
      </c>
      <c r="E329" s="121" t="s">
        <v>376</v>
      </c>
      <c r="F329" s="120" t="s">
        <v>558</v>
      </c>
      <c r="G329" s="119">
        <v>43570</v>
      </c>
      <c r="H329" s="122">
        <v>43591</v>
      </c>
      <c r="I329" s="121" t="s">
        <v>26</v>
      </c>
      <c r="J329" s="129">
        <v>320</v>
      </c>
      <c r="K329" s="132">
        <v>3.1</v>
      </c>
      <c r="L329" s="131">
        <f t="shared" si="102"/>
        <v>992</v>
      </c>
      <c r="M329" s="132">
        <v>2.33</v>
      </c>
      <c r="N329" s="133">
        <f t="shared" si="103"/>
        <v>745.6</v>
      </c>
      <c r="O329" s="134">
        <f t="shared" si="104"/>
        <v>0.77</v>
      </c>
      <c r="P329" s="135">
        <f t="shared" si="105"/>
        <v>246.4</v>
      </c>
      <c r="Q329" s="135"/>
      <c r="R329" s="141" t="s">
        <v>27</v>
      </c>
      <c r="S329" s="143">
        <v>0.15</v>
      </c>
      <c r="T329" s="88">
        <f t="shared" si="106"/>
        <v>48</v>
      </c>
      <c r="U329" s="143"/>
    </row>
    <row r="330" spans="1:21" s="3" customFormat="1" ht="33" hidden="1" customHeight="1">
      <c r="A330" s="121" t="s">
        <v>556</v>
      </c>
      <c r="B330" s="119">
        <v>43532</v>
      </c>
      <c r="C330" s="120">
        <v>305113</v>
      </c>
      <c r="D330" s="120">
        <v>6511</v>
      </c>
      <c r="E330" s="121" t="s">
        <v>376</v>
      </c>
      <c r="F330" s="120" t="s">
        <v>559</v>
      </c>
      <c r="G330" s="119">
        <v>43570</v>
      </c>
      <c r="H330" s="122">
        <v>43591</v>
      </c>
      <c r="I330" s="121" t="s">
        <v>26</v>
      </c>
      <c r="J330" s="129">
        <v>528</v>
      </c>
      <c r="K330" s="132">
        <v>3.03</v>
      </c>
      <c r="L330" s="131">
        <f t="shared" si="102"/>
        <v>1599.84</v>
      </c>
      <c r="M330" s="132">
        <v>2.1800000000000002</v>
      </c>
      <c r="N330" s="133">
        <f t="shared" si="103"/>
        <v>1151.0400000000002</v>
      </c>
      <c r="O330" s="134">
        <f t="shared" si="104"/>
        <v>0.84999999999999964</v>
      </c>
      <c r="P330" s="135">
        <f t="shared" si="105"/>
        <v>448.79999999999984</v>
      </c>
      <c r="Q330" s="135"/>
      <c r="R330" s="141" t="s">
        <v>27</v>
      </c>
      <c r="S330" s="143">
        <v>0.12</v>
      </c>
      <c r="T330" s="88">
        <f t="shared" si="106"/>
        <v>63.36</v>
      </c>
      <c r="U330" s="143"/>
    </row>
    <row r="331" spans="1:21" s="3" customFormat="1" ht="33" hidden="1" customHeight="1">
      <c r="A331" s="121" t="s">
        <v>556</v>
      </c>
      <c r="B331" s="119">
        <v>43532</v>
      </c>
      <c r="C331" s="120">
        <v>305131</v>
      </c>
      <c r="D331" s="120">
        <v>6511</v>
      </c>
      <c r="E331" s="121" t="s">
        <v>376</v>
      </c>
      <c r="F331" s="120" t="s">
        <v>559</v>
      </c>
      <c r="G331" s="119">
        <v>43570</v>
      </c>
      <c r="H331" s="122">
        <v>43591</v>
      </c>
      <c r="I331" s="121" t="s">
        <v>26</v>
      </c>
      <c r="J331" s="129">
        <v>523</v>
      </c>
      <c r="K331" s="132">
        <v>3.03</v>
      </c>
      <c r="L331" s="131">
        <f t="shared" si="102"/>
        <v>1584.6899999999998</v>
      </c>
      <c r="M331" s="132">
        <v>2.1800000000000002</v>
      </c>
      <c r="N331" s="133">
        <f t="shared" si="103"/>
        <v>1140.1400000000001</v>
      </c>
      <c r="O331" s="134">
        <f t="shared" si="104"/>
        <v>0.84999999999999964</v>
      </c>
      <c r="P331" s="135">
        <f t="shared" si="105"/>
        <v>444.54999999999984</v>
      </c>
      <c r="Q331" s="135"/>
      <c r="R331" s="141" t="s">
        <v>27</v>
      </c>
      <c r="S331" s="143">
        <v>0.12</v>
      </c>
      <c r="T331" s="88">
        <f t="shared" si="106"/>
        <v>62.76</v>
      </c>
      <c r="U331" s="143"/>
    </row>
    <row r="332" spans="1:21" s="3" customFormat="1" ht="33" hidden="1" customHeight="1">
      <c r="A332" s="121" t="s">
        <v>556</v>
      </c>
      <c r="B332" s="119">
        <v>43532</v>
      </c>
      <c r="C332" s="120">
        <v>305140</v>
      </c>
      <c r="D332" s="120">
        <v>6511</v>
      </c>
      <c r="E332" s="121" t="s">
        <v>376</v>
      </c>
      <c r="F332" s="120" t="s">
        <v>559</v>
      </c>
      <c r="G332" s="119">
        <v>43570</v>
      </c>
      <c r="H332" s="122">
        <v>43591</v>
      </c>
      <c r="I332" s="121" t="s">
        <v>26</v>
      </c>
      <c r="J332" s="129">
        <v>409</v>
      </c>
      <c r="K332" s="132">
        <v>3.03</v>
      </c>
      <c r="L332" s="131">
        <f t="shared" si="102"/>
        <v>1239.27</v>
      </c>
      <c r="M332" s="132">
        <v>2.1800000000000002</v>
      </c>
      <c r="N332" s="133">
        <f t="shared" si="103"/>
        <v>891.62000000000012</v>
      </c>
      <c r="O332" s="134">
        <f t="shared" si="104"/>
        <v>0.84999999999999964</v>
      </c>
      <c r="P332" s="135">
        <f t="shared" si="105"/>
        <v>347.64999999999986</v>
      </c>
      <c r="Q332" s="135"/>
      <c r="R332" s="141" t="s">
        <v>27</v>
      </c>
      <c r="S332" s="143">
        <v>0.12</v>
      </c>
      <c r="T332" s="88">
        <f t="shared" si="106"/>
        <v>49.08</v>
      </c>
      <c r="U332" s="143"/>
    </row>
    <row r="333" spans="1:21" s="3" customFormat="1" ht="33" customHeight="1">
      <c r="A333" s="121"/>
      <c r="B333" s="119">
        <v>43546</v>
      </c>
      <c r="C333" s="120">
        <v>312346</v>
      </c>
      <c r="D333" s="120">
        <v>6512</v>
      </c>
      <c r="E333" s="121" t="s">
        <v>376</v>
      </c>
      <c r="F333" s="120" t="s">
        <v>560</v>
      </c>
      <c r="G333" s="119">
        <v>43619</v>
      </c>
      <c r="H333" s="121"/>
      <c r="I333" s="121" t="s">
        <v>26</v>
      </c>
      <c r="J333" s="129">
        <v>928</v>
      </c>
      <c r="K333" s="132">
        <v>3.65</v>
      </c>
      <c r="L333" s="131">
        <f t="shared" si="102"/>
        <v>3387.2</v>
      </c>
      <c r="M333" s="132">
        <v>3</v>
      </c>
      <c r="N333" s="133">
        <f t="shared" si="103"/>
        <v>2784</v>
      </c>
      <c r="O333" s="134">
        <f t="shared" si="104"/>
        <v>0.64999999999999991</v>
      </c>
      <c r="P333" s="135">
        <f t="shared" si="105"/>
        <v>603.19999999999993</v>
      </c>
      <c r="Q333" s="135"/>
      <c r="R333" s="141" t="s">
        <v>27</v>
      </c>
      <c r="S333" s="143">
        <v>0.15</v>
      </c>
      <c r="T333" s="88">
        <f t="shared" si="106"/>
        <v>139.19999999999999</v>
      </c>
      <c r="U333" s="143"/>
    </row>
    <row r="334" spans="1:21" s="3" customFormat="1" ht="33" customHeight="1">
      <c r="A334" s="121"/>
      <c r="B334" s="119">
        <v>43546</v>
      </c>
      <c r="C334" s="120">
        <v>312355</v>
      </c>
      <c r="D334" s="120">
        <v>6512</v>
      </c>
      <c r="E334" s="121" t="s">
        <v>376</v>
      </c>
      <c r="F334" s="120" t="s">
        <v>560</v>
      </c>
      <c r="G334" s="119">
        <v>43619</v>
      </c>
      <c r="H334" s="121"/>
      <c r="I334" s="121" t="s">
        <v>26</v>
      </c>
      <c r="J334" s="129">
        <v>628</v>
      </c>
      <c r="K334" s="132">
        <v>3.65</v>
      </c>
      <c r="L334" s="131">
        <f t="shared" si="102"/>
        <v>2292.1999999999998</v>
      </c>
      <c r="M334" s="132">
        <v>3</v>
      </c>
      <c r="N334" s="133">
        <f t="shared" si="103"/>
        <v>1884</v>
      </c>
      <c r="O334" s="134">
        <f t="shared" si="104"/>
        <v>0.64999999999999991</v>
      </c>
      <c r="P334" s="135">
        <f t="shared" si="105"/>
        <v>408.19999999999993</v>
      </c>
      <c r="Q334" s="135"/>
      <c r="R334" s="141" t="s">
        <v>27</v>
      </c>
      <c r="S334" s="143">
        <v>0.15</v>
      </c>
      <c r="T334" s="88">
        <f t="shared" si="106"/>
        <v>94.2</v>
      </c>
      <c r="U334" s="143"/>
    </row>
    <row r="335" spans="1:21" s="3" customFormat="1" ht="33" customHeight="1">
      <c r="A335" s="121"/>
      <c r="B335" s="119">
        <v>43546</v>
      </c>
      <c r="C335" s="120">
        <v>312364</v>
      </c>
      <c r="D335" s="120">
        <v>6512</v>
      </c>
      <c r="E335" s="121" t="s">
        <v>376</v>
      </c>
      <c r="F335" s="120" t="s">
        <v>560</v>
      </c>
      <c r="G335" s="119">
        <v>43619</v>
      </c>
      <c r="H335" s="121"/>
      <c r="I335" s="121" t="s">
        <v>26</v>
      </c>
      <c r="J335" s="129">
        <v>646</v>
      </c>
      <c r="K335" s="132">
        <v>3.65</v>
      </c>
      <c r="L335" s="131">
        <f t="shared" si="102"/>
        <v>2357.9</v>
      </c>
      <c r="M335" s="132">
        <v>3</v>
      </c>
      <c r="N335" s="133">
        <f t="shared" si="103"/>
        <v>1938</v>
      </c>
      <c r="O335" s="134">
        <f t="shared" si="104"/>
        <v>0.64999999999999991</v>
      </c>
      <c r="P335" s="135">
        <f t="shared" si="105"/>
        <v>419.89999999999992</v>
      </c>
      <c r="Q335" s="135"/>
      <c r="R335" s="141" t="s">
        <v>27</v>
      </c>
      <c r="S335" s="143">
        <v>0.15</v>
      </c>
      <c r="T335" s="88">
        <f t="shared" si="106"/>
        <v>96.899999999999991</v>
      </c>
      <c r="U335" s="143"/>
    </row>
    <row r="336" spans="1:21" s="3" customFormat="1" ht="33" customHeight="1">
      <c r="A336" s="121"/>
      <c r="B336" s="119">
        <v>43546</v>
      </c>
      <c r="C336" s="120">
        <v>312373</v>
      </c>
      <c r="D336" s="120">
        <v>6513</v>
      </c>
      <c r="E336" s="121" t="s">
        <v>376</v>
      </c>
      <c r="F336" s="120" t="s">
        <v>561</v>
      </c>
      <c r="G336" s="119">
        <v>43619</v>
      </c>
      <c r="H336" s="121"/>
      <c r="I336" s="121" t="s">
        <v>26</v>
      </c>
      <c r="J336" s="129">
        <v>464</v>
      </c>
      <c r="K336" s="132">
        <v>3.45</v>
      </c>
      <c r="L336" s="131">
        <f t="shared" si="102"/>
        <v>1600.8000000000002</v>
      </c>
      <c r="M336" s="132">
        <v>2.8</v>
      </c>
      <c r="N336" s="133">
        <f t="shared" si="103"/>
        <v>1299.1999999999998</v>
      </c>
      <c r="O336" s="134">
        <f t="shared" si="104"/>
        <v>0.65000000000000036</v>
      </c>
      <c r="P336" s="135">
        <f t="shared" si="105"/>
        <v>301.60000000000014</v>
      </c>
      <c r="Q336" s="135"/>
      <c r="R336" s="141" t="s">
        <v>27</v>
      </c>
      <c r="S336" s="143">
        <v>0.15</v>
      </c>
      <c r="T336" s="88">
        <f t="shared" si="106"/>
        <v>69.599999999999994</v>
      </c>
      <c r="U336" s="143"/>
    </row>
    <row r="337" spans="1:21" s="3" customFormat="1" ht="33" customHeight="1">
      <c r="A337" s="121"/>
      <c r="B337" s="119">
        <v>43546</v>
      </c>
      <c r="C337" s="120">
        <v>312382</v>
      </c>
      <c r="D337" s="120">
        <v>6513</v>
      </c>
      <c r="E337" s="121" t="s">
        <v>376</v>
      </c>
      <c r="F337" s="120" t="s">
        <v>561</v>
      </c>
      <c r="G337" s="119">
        <v>43619</v>
      </c>
      <c r="H337" s="121"/>
      <c r="I337" s="121" t="s">
        <v>26</v>
      </c>
      <c r="J337" s="129">
        <v>310</v>
      </c>
      <c r="K337" s="132">
        <v>3.45</v>
      </c>
      <c r="L337" s="131">
        <f t="shared" si="102"/>
        <v>1069.5</v>
      </c>
      <c r="M337" s="132">
        <v>2.8</v>
      </c>
      <c r="N337" s="133">
        <f t="shared" si="103"/>
        <v>868</v>
      </c>
      <c r="O337" s="134">
        <f t="shared" si="104"/>
        <v>0.65000000000000036</v>
      </c>
      <c r="P337" s="135">
        <f t="shared" si="105"/>
        <v>201.50000000000011</v>
      </c>
      <c r="Q337" s="135"/>
      <c r="R337" s="141" t="s">
        <v>27</v>
      </c>
      <c r="S337" s="143">
        <v>0.15</v>
      </c>
      <c r="T337" s="88">
        <f t="shared" si="106"/>
        <v>46.5</v>
      </c>
      <c r="U337" s="143"/>
    </row>
    <row r="338" spans="1:21" s="3" customFormat="1" ht="33" customHeight="1">
      <c r="A338" s="121"/>
      <c r="B338" s="119">
        <v>43546</v>
      </c>
      <c r="C338" s="120">
        <v>312391</v>
      </c>
      <c r="D338" s="120">
        <v>6513</v>
      </c>
      <c r="E338" s="121" t="s">
        <v>376</v>
      </c>
      <c r="F338" s="120" t="s">
        <v>561</v>
      </c>
      <c r="G338" s="119">
        <v>43619</v>
      </c>
      <c r="H338" s="121"/>
      <c r="I338" s="121" t="s">
        <v>26</v>
      </c>
      <c r="J338" s="129">
        <v>422</v>
      </c>
      <c r="K338" s="132">
        <v>3.45</v>
      </c>
      <c r="L338" s="131">
        <f t="shared" si="102"/>
        <v>1455.9</v>
      </c>
      <c r="M338" s="132">
        <v>2.8</v>
      </c>
      <c r="N338" s="133">
        <f t="shared" si="103"/>
        <v>1181.5999999999999</v>
      </c>
      <c r="O338" s="134">
        <f t="shared" si="104"/>
        <v>0.65000000000000036</v>
      </c>
      <c r="P338" s="135">
        <f t="shared" si="105"/>
        <v>274.30000000000013</v>
      </c>
      <c r="Q338" s="135"/>
      <c r="R338" s="141" t="s">
        <v>27</v>
      </c>
      <c r="S338" s="143">
        <v>0.15</v>
      </c>
      <c r="T338" s="88">
        <f t="shared" si="106"/>
        <v>63.3</v>
      </c>
      <c r="U338" s="143"/>
    </row>
    <row r="339" spans="1:21" s="3" customFormat="1" ht="33" customHeight="1">
      <c r="A339" s="121"/>
      <c r="B339" s="119">
        <v>43546</v>
      </c>
      <c r="C339" s="120">
        <v>312400</v>
      </c>
      <c r="D339" s="120">
        <v>6514</v>
      </c>
      <c r="E339" s="121" t="s">
        <v>376</v>
      </c>
      <c r="F339" s="120" t="s">
        <v>562</v>
      </c>
      <c r="G339" s="119">
        <v>43619</v>
      </c>
      <c r="H339" s="121"/>
      <c r="I339" s="121" t="s">
        <v>26</v>
      </c>
      <c r="J339" s="129">
        <v>784</v>
      </c>
      <c r="K339" s="132">
        <v>4.3499999999999996</v>
      </c>
      <c r="L339" s="131">
        <f t="shared" ref="L339:L365" si="107">+K339*J339</f>
        <v>3410.3999999999996</v>
      </c>
      <c r="M339" s="132">
        <v>3.8</v>
      </c>
      <c r="N339" s="133">
        <f t="shared" si="103"/>
        <v>2979.2</v>
      </c>
      <c r="O339" s="134">
        <f t="shared" si="104"/>
        <v>0.54999999999999982</v>
      </c>
      <c r="P339" s="135">
        <f t="shared" si="105"/>
        <v>431.19999999999987</v>
      </c>
      <c r="Q339" s="135"/>
      <c r="R339" s="141" t="s">
        <v>27</v>
      </c>
      <c r="S339" s="143">
        <v>0.15</v>
      </c>
      <c r="T339" s="88">
        <f t="shared" si="106"/>
        <v>117.6</v>
      </c>
      <c r="U339" s="143"/>
    </row>
    <row r="340" spans="1:21" s="3" customFormat="1" ht="33" customHeight="1">
      <c r="A340" s="121"/>
      <c r="B340" s="119">
        <v>43546</v>
      </c>
      <c r="C340" s="120">
        <v>312410</v>
      </c>
      <c r="D340" s="120">
        <v>6514</v>
      </c>
      <c r="E340" s="121" t="s">
        <v>376</v>
      </c>
      <c r="F340" s="120" t="s">
        <v>562</v>
      </c>
      <c r="G340" s="119">
        <v>43619</v>
      </c>
      <c r="H340" s="121"/>
      <c r="I340" s="121" t="s">
        <v>26</v>
      </c>
      <c r="J340" s="129">
        <v>1177</v>
      </c>
      <c r="K340" s="132">
        <v>4.3499999999999996</v>
      </c>
      <c r="L340" s="131">
        <f t="shared" si="107"/>
        <v>5119.95</v>
      </c>
      <c r="M340" s="132">
        <v>3.8</v>
      </c>
      <c r="N340" s="133">
        <f t="shared" si="103"/>
        <v>4472.5999999999995</v>
      </c>
      <c r="O340" s="134">
        <f t="shared" si="104"/>
        <v>0.54999999999999982</v>
      </c>
      <c r="P340" s="135">
        <f t="shared" si="105"/>
        <v>647.3499999999998</v>
      </c>
      <c r="Q340" s="135"/>
      <c r="R340" s="141" t="s">
        <v>27</v>
      </c>
      <c r="S340" s="143">
        <v>0.15</v>
      </c>
      <c r="T340" s="88">
        <f t="shared" si="106"/>
        <v>176.54999999999998</v>
      </c>
      <c r="U340" s="143"/>
    </row>
    <row r="341" spans="1:21" s="3" customFormat="1" ht="33" customHeight="1">
      <c r="A341" s="121"/>
      <c r="B341" s="119">
        <v>43546</v>
      </c>
      <c r="C341" s="120">
        <v>312429</v>
      </c>
      <c r="D341" s="120">
        <v>6514</v>
      </c>
      <c r="E341" s="121" t="s">
        <v>376</v>
      </c>
      <c r="F341" s="120" t="s">
        <v>562</v>
      </c>
      <c r="G341" s="119">
        <v>43619</v>
      </c>
      <c r="H341" s="121"/>
      <c r="I341" s="121" t="s">
        <v>26</v>
      </c>
      <c r="J341" s="129">
        <v>854</v>
      </c>
      <c r="K341" s="132">
        <v>4.3499999999999996</v>
      </c>
      <c r="L341" s="131">
        <f t="shared" si="107"/>
        <v>3714.8999999999996</v>
      </c>
      <c r="M341" s="132">
        <v>3.8</v>
      </c>
      <c r="N341" s="133">
        <f t="shared" si="103"/>
        <v>3245.2</v>
      </c>
      <c r="O341" s="134">
        <f t="shared" si="104"/>
        <v>0.54999999999999982</v>
      </c>
      <c r="P341" s="135">
        <f t="shared" si="105"/>
        <v>469.69999999999987</v>
      </c>
      <c r="Q341" s="135"/>
      <c r="R341" s="141" t="s">
        <v>27</v>
      </c>
      <c r="S341" s="143">
        <v>0.15</v>
      </c>
      <c r="T341" s="88">
        <f t="shared" si="106"/>
        <v>128.1</v>
      </c>
      <c r="U341" s="143"/>
    </row>
    <row r="342" spans="1:21" s="3" customFormat="1" ht="33" customHeight="1">
      <c r="A342" s="121"/>
      <c r="B342" s="119">
        <v>43546</v>
      </c>
      <c r="C342" s="120">
        <v>312438</v>
      </c>
      <c r="D342" s="120">
        <v>6515</v>
      </c>
      <c r="E342" s="121" t="s">
        <v>376</v>
      </c>
      <c r="F342" s="120" t="s">
        <v>563</v>
      </c>
      <c r="G342" s="119">
        <v>43619</v>
      </c>
      <c r="H342" s="121"/>
      <c r="I342" s="121" t="s">
        <v>26</v>
      </c>
      <c r="J342" s="129">
        <v>400</v>
      </c>
      <c r="K342" s="132">
        <v>4.3499999999999996</v>
      </c>
      <c r="L342" s="131">
        <f t="shared" si="107"/>
        <v>1739.9999999999998</v>
      </c>
      <c r="M342" s="132">
        <v>3.8</v>
      </c>
      <c r="N342" s="133">
        <f t="shared" si="103"/>
        <v>1520</v>
      </c>
      <c r="O342" s="134">
        <f t="shared" si="104"/>
        <v>0.54999999999999982</v>
      </c>
      <c r="P342" s="135">
        <f t="shared" si="105"/>
        <v>219.99999999999994</v>
      </c>
      <c r="Q342" s="135"/>
      <c r="R342" s="141" t="s">
        <v>27</v>
      </c>
      <c r="S342" s="143">
        <v>0.15</v>
      </c>
      <c r="T342" s="88">
        <f t="shared" si="106"/>
        <v>60</v>
      </c>
      <c r="U342" s="143"/>
    </row>
    <row r="343" spans="1:21" s="3" customFormat="1" ht="33" customHeight="1">
      <c r="A343" s="121"/>
      <c r="B343" s="119">
        <v>43546</v>
      </c>
      <c r="C343" s="120">
        <v>312447</v>
      </c>
      <c r="D343" s="120">
        <v>6515</v>
      </c>
      <c r="E343" s="121" t="s">
        <v>376</v>
      </c>
      <c r="F343" s="120" t="s">
        <v>563</v>
      </c>
      <c r="G343" s="119">
        <v>43619</v>
      </c>
      <c r="H343" s="121"/>
      <c r="I343" s="121" t="s">
        <v>26</v>
      </c>
      <c r="J343" s="129">
        <v>607</v>
      </c>
      <c r="K343" s="132">
        <v>4.3499999999999996</v>
      </c>
      <c r="L343" s="131">
        <f t="shared" si="107"/>
        <v>2640.45</v>
      </c>
      <c r="M343" s="132">
        <v>3.8</v>
      </c>
      <c r="N343" s="133">
        <f t="shared" si="103"/>
        <v>2306.6</v>
      </c>
      <c r="O343" s="134">
        <f t="shared" si="104"/>
        <v>0.54999999999999982</v>
      </c>
      <c r="P343" s="135">
        <f t="shared" si="105"/>
        <v>333.84999999999991</v>
      </c>
      <c r="Q343" s="135"/>
      <c r="R343" s="141" t="s">
        <v>27</v>
      </c>
      <c r="S343" s="143">
        <v>0.15</v>
      </c>
      <c r="T343" s="88">
        <f t="shared" si="106"/>
        <v>91.05</v>
      </c>
      <c r="U343" s="143"/>
    </row>
    <row r="344" spans="1:21" s="3" customFormat="1" ht="33" customHeight="1">
      <c r="A344" s="121"/>
      <c r="B344" s="119">
        <v>43546</v>
      </c>
      <c r="C344" s="120">
        <v>312456</v>
      </c>
      <c r="D344" s="120">
        <v>6515</v>
      </c>
      <c r="E344" s="121" t="s">
        <v>376</v>
      </c>
      <c r="F344" s="120" t="s">
        <v>563</v>
      </c>
      <c r="G344" s="119">
        <v>43619</v>
      </c>
      <c r="H344" s="121"/>
      <c r="I344" s="121" t="s">
        <v>26</v>
      </c>
      <c r="J344" s="129">
        <v>580</v>
      </c>
      <c r="K344" s="132">
        <v>4.3499999999999996</v>
      </c>
      <c r="L344" s="131">
        <f t="shared" si="107"/>
        <v>2523</v>
      </c>
      <c r="M344" s="132">
        <v>3.8</v>
      </c>
      <c r="N344" s="133">
        <f t="shared" si="103"/>
        <v>2204</v>
      </c>
      <c r="O344" s="134">
        <f t="shared" si="104"/>
        <v>0.54999999999999982</v>
      </c>
      <c r="P344" s="135">
        <f t="shared" si="105"/>
        <v>318.99999999999989</v>
      </c>
      <c r="Q344" s="135"/>
      <c r="R344" s="141" t="s">
        <v>27</v>
      </c>
      <c r="S344" s="143">
        <v>0.15</v>
      </c>
      <c r="T344" s="88">
        <f t="shared" si="106"/>
        <v>87</v>
      </c>
      <c r="U344" s="143"/>
    </row>
    <row r="345" spans="1:21" s="3" customFormat="1" ht="33" customHeight="1">
      <c r="A345" s="121"/>
      <c r="B345" s="119">
        <v>43546</v>
      </c>
      <c r="C345" s="120">
        <v>312492</v>
      </c>
      <c r="D345" s="120">
        <v>6517</v>
      </c>
      <c r="E345" s="121" t="s">
        <v>376</v>
      </c>
      <c r="F345" s="120" t="s">
        <v>564</v>
      </c>
      <c r="G345" s="119">
        <v>43619</v>
      </c>
      <c r="H345" s="121"/>
      <c r="I345" s="121" t="s">
        <v>26</v>
      </c>
      <c r="J345" s="129">
        <v>400</v>
      </c>
      <c r="K345" s="132">
        <v>4.2</v>
      </c>
      <c r="L345" s="131">
        <f t="shared" si="107"/>
        <v>1680</v>
      </c>
      <c r="M345" s="132">
        <v>3.65</v>
      </c>
      <c r="N345" s="133">
        <f t="shared" si="103"/>
        <v>1460</v>
      </c>
      <c r="O345" s="134">
        <f t="shared" si="104"/>
        <v>0.55000000000000027</v>
      </c>
      <c r="P345" s="135">
        <f t="shared" si="105"/>
        <v>220.00000000000011</v>
      </c>
      <c r="Q345" s="135"/>
      <c r="R345" s="141" t="s">
        <v>27</v>
      </c>
      <c r="S345" s="143">
        <v>0.15</v>
      </c>
      <c r="T345" s="88">
        <f t="shared" si="106"/>
        <v>60</v>
      </c>
      <c r="U345" s="143"/>
    </row>
    <row r="346" spans="1:21" s="3" customFormat="1" ht="33" customHeight="1">
      <c r="A346" s="121"/>
      <c r="B346" s="119">
        <v>43546</v>
      </c>
      <c r="C346" s="120">
        <v>312539</v>
      </c>
      <c r="D346" s="120">
        <v>6517</v>
      </c>
      <c r="E346" s="121" t="s">
        <v>376</v>
      </c>
      <c r="F346" s="120" t="s">
        <v>564</v>
      </c>
      <c r="G346" s="119">
        <v>43619</v>
      </c>
      <c r="H346" s="121"/>
      <c r="I346" s="121" t="s">
        <v>26</v>
      </c>
      <c r="J346" s="129">
        <v>97</v>
      </c>
      <c r="K346" s="132">
        <v>4.2</v>
      </c>
      <c r="L346" s="131">
        <f t="shared" si="107"/>
        <v>407.40000000000003</v>
      </c>
      <c r="M346" s="132">
        <v>3.65</v>
      </c>
      <c r="N346" s="133">
        <f t="shared" si="103"/>
        <v>354.05</v>
      </c>
      <c r="O346" s="134">
        <f t="shared" si="104"/>
        <v>0.55000000000000027</v>
      </c>
      <c r="P346" s="135">
        <f t="shared" si="105"/>
        <v>53.350000000000023</v>
      </c>
      <c r="Q346" s="135"/>
      <c r="R346" s="141" t="s">
        <v>27</v>
      </c>
      <c r="S346" s="143">
        <v>0.15</v>
      </c>
      <c r="T346" s="88">
        <f t="shared" si="106"/>
        <v>14.549999999999999</v>
      </c>
      <c r="U346" s="143"/>
    </row>
    <row r="347" spans="1:21" s="3" customFormat="1" ht="33" customHeight="1">
      <c r="A347" s="121"/>
      <c r="B347" s="119">
        <v>43546</v>
      </c>
      <c r="C347" s="120">
        <v>312548</v>
      </c>
      <c r="D347" s="120">
        <v>6517</v>
      </c>
      <c r="E347" s="121" t="s">
        <v>376</v>
      </c>
      <c r="F347" s="120" t="s">
        <v>564</v>
      </c>
      <c r="G347" s="119">
        <v>43619</v>
      </c>
      <c r="H347" s="121"/>
      <c r="I347" s="121" t="s">
        <v>26</v>
      </c>
      <c r="J347" s="129">
        <v>220</v>
      </c>
      <c r="K347" s="132">
        <v>4.2</v>
      </c>
      <c r="L347" s="131">
        <f t="shared" si="107"/>
        <v>924</v>
      </c>
      <c r="M347" s="132">
        <v>3.65</v>
      </c>
      <c r="N347" s="133">
        <f t="shared" si="103"/>
        <v>803</v>
      </c>
      <c r="O347" s="134">
        <f t="shared" si="104"/>
        <v>0.55000000000000027</v>
      </c>
      <c r="P347" s="135">
        <f t="shared" si="105"/>
        <v>121.00000000000006</v>
      </c>
      <c r="Q347" s="135"/>
      <c r="R347" s="141" t="s">
        <v>27</v>
      </c>
      <c r="S347" s="143">
        <v>0.15</v>
      </c>
      <c r="T347" s="88">
        <f t="shared" si="106"/>
        <v>33</v>
      </c>
      <c r="U347" s="143"/>
    </row>
    <row r="348" spans="1:21" s="3" customFormat="1" ht="33" customHeight="1">
      <c r="A348" s="121"/>
      <c r="B348" s="119">
        <v>43550</v>
      </c>
      <c r="C348" s="120">
        <v>312465</v>
      </c>
      <c r="D348" s="120">
        <v>6516</v>
      </c>
      <c r="E348" s="121" t="s">
        <v>376</v>
      </c>
      <c r="F348" s="120" t="s">
        <v>565</v>
      </c>
      <c r="G348" s="119">
        <v>43619</v>
      </c>
      <c r="H348" s="121"/>
      <c r="I348" s="121" t="s">
        <v>26</v>
      </c>
      <c r="J348" s="129">
        <v>1280</v>
      </c>
      <c r="K348" s="132">
        <v>3.85</v>
      </c>
      <c r="L348" s="131">
        <f t="shared" si="107"/>
        <v>4928</v>
      </c>
      <c r="M348" s="132">
        <v>3.2</v>
      </c>
      <c r="N348" s="133">
        <f t="shared" si="103"/>
        <v>4096</v>
      </c>
      <c r="O348" s="134">
        <f t="shared" si="104"/>
        <v>0.64999999999999991</v>
      </c>
      <c r="P348" s="135">
        <f t="shared" si="105"/>
        <v>831.99999999999989</v>
      </c>
      <c r="Q348" s="135"/>
      <c r="R348" s="141" t="s">
        <v>27</v>
      </c>
      <c r="S348" s="143">
        <v>0.15</v>
      </c>
      <c r="T348" s="88">
        <f t="shared" si="106"/>
        <v>192</v>
      </c>
      <c r="U348" s="143"/>
    </row>
    <row r="349" spans="1:21" s="3" customFormat="1" ht="33" customHeight="1">
      <c r="A349" s="121"/>
      <c r="B349" s="119">
        <v>43550</v>
      </c>
      <c r="C349" s="120">
        <v>312483</v>
      </c>
      <c r="D349" s="120">
        <v>6516</v>
      </c>
      <c r="E349" s="121" t="s">
        <v>376</v>
      </c>
      <c r="F349" s="120" t="s">
        <v>565</v>
      </c>
      <c r="G349" s="119">
        <v>43619</v>
      </c>
      <c r="H349" s="121"/>
      <c r="I349" s="121" t="s">
        <v>26</v>
      </c>
      <c r="J349" s="129">
        <v>326</v>
      </c>
      <c r="K349" s="132">
        <v>3.85</v>
      </c>
      <c r="L349" s="131">
        <f t="shared" si="107"/>
        <v>1255.1000000000001</v>
      </c>
      <c r="M349" s="132">
        <v>3.2</v>
      </c>
      <c r="N349" s="133">
        <f t="shared" si="103"/>
        <v>1043.2</v>
      </c>
      <c r="O349" s="134">
        <f t="shared" si="104"/>
        <v>0.64999999999999991</v>
      </c>
      <c r="P349" s="135">
        <f t="shared" si="105"/>
        <v>211.89999999999998</v>
      </c>
      <c r="Q349" s="135"/>
      <c r="R349" s="141" t="s">
        <v>27</v>
      </c>
      <c r="S349" s="143">
        <v>0.15</v>
      </c>
      <c r="T349" s="88">
        <f t="shared" si="106"/>
        <v>48.9</v>
      </c>
      <c r="U349" s="143"/>
    </row>
    <row r="350" spans="1:21" s="3" customFormat="1" ht="33" customHeight="1">
      <c r="A350" s="123"/>
      <c r="B350" s="119">
        <v>43558</v>
      </c>
      <c r="C350" s="120">
        <v>328570</v>
      </c>
      <c r="D350" s="120">
        <v>6516</v>
      </c>
      <c r="E350" s="121" t="s">
        <v>376</v>
      </c>
      <c r="F350" s="120" t="s">
        <v>565</v>
      </c>
      <c r="G350" s="119">
        <v>43619</v>
      </c>
      <c r="H350" s="121"/>
      <c r="I350" s="121" t="s">
        <v>26</v>
      </c>
      <c r="J350" s="129">
        <v>100</v>
      </c>
      <c r="K350" s="132">
        <v>3.85</v>
      </c>
      <c r="L350" s="131">
        <f t="shared" si="107"/>
        <v>385</v>
      </c>
      <c r="M350" s="132">
        <v>3.2</v>
      </c>
      <c r="N350" s="133">
        <f t="shared" si="103"/>
        <v>320</v>
      </c>
      <c r="O350" s="134">
        <f t="shared" si="104"/>
        <v>0.64999999999999991</v>
      </c>
      <c r="P350" s="135">
        <f t="shared" si="105"/>
        <v>64.999999999999986</v>
      </c>
      <c r="Q350" s="135"/>
      <c r="R350" s="141" t="s">
        <v>27</v>
      </c>
      <c r="S350" s="143">
        <v>0.15</v>
      </c>
      <c r="T350" s="88">
        <f t="shared" si="106"/>
        <v>15</v>
      </c>
      <c r="U350" s="143"/>
    </row>
    <row r="351" spans="1:21" s="3" customFormat="1" ht="33" customHeight="1">
      <c r="A351" s="123"/>
      <c r="B351" s="119">
        <v>43550</v>
      </c>
      <c r="C351" s="120">
        <v>312575</v>
      </c>
      <c r="D351" s="120">
        <v>6518</v>
      </c>
      <c r="E351" s="121" t="s">
        <v>376</v>
      </c>
      <c r="F351" s="120" t="s">
        <v>566</v>
      </c>
      <c r="G351" s="119">
        <v>43619</v>
      </c>
      <c r="H351" s="121"/>
      <c r="I351" s="121" t="s">
        <v>26</v>
      </c>
      <c r="J351" s="129">
        <v>848</v>
      </c>
      <c r="K351" s="132">
        <v>5.3</v>
      </c>
      <c r="L351" s="131">
        <f t="shared" si="107"/>
        <v>4494.3999999999996</v>
      </c>
      <c r="M351" s="132">
        <v>4.6500000000000004</v>
      </c>
      <c r="N351" s="133">
        <f t="shared" si="103"/>
        <v>3943.2000000000003</v>
      </c>
      <c r="O351" s="134">
        <f t="shared" si="104"/>
        <v>0.64999999999999947</v>
      </c>
      <c r="P351" s="135">
        <f t="shared" si="105"/>
        <v>551.19999999999959</v>
      </c>
      <c r="Q351" s="135"/>
      <c r="R351" s="141" t="s">
        <v>27</v>
      </c>
      <c r="S351" s="143">
        <v>0.15</v>
      </c>
      <c r="T351" s="88">
        <f t="shared" si="106"/>
        <v>127.19999999999999</v>
      </c>
      <c r="U351" s="143"/>
    </row>
    <row r="352" spans="1:21" s="3" customFormat="1" ht="33" customHeight="1">
      <c r="A352" s="121"/>
      <c r="B352" s="119">
        <v>43550</v>
      </c>
      <c r="C352" s="120">
        <v>312593</v>
      </c>
      <c r="D352" s="120">
        <v>6518</v>
      </c>
      <c r="E352" s="121" t="s">
        <v>376</v>
      </c>
      <c r="F352" s="120" t="s">
        <v>566</v>
      </c>
      <c r="G352" s="119">
        <v>43619</v>
      </c>
      <c r="H352" s="121"/>
      <c r="I352" s="121" t="s">
        <v>26</v>
      </c>
      <c r="J352" s="129">
        <v>455</v>
      </c>
      <c r="K352" s="132">
        <v>5.3</v>
      </c>
      <c r="L352" s="131">
        <f t="shared" si="107"/>
        <v>2411.5</v>
      </c>
      <c r="M352" s="132">
        <v>4.6500000000000004</v>
      </c>
      <c r="N352" s="133">
        <f t="shared" si="103"/>
        <v>2115.75</v>
      </c>
      <c r="O352" s="134">
        <f t="shared" si="104"/>
        <v>0.64999999999999947</v>
      </c>
      <c r="P352" s="135">
        <f t="shared" si="105"/>
        <v>295.74999999999977</v>
      </c>
      <c r="Q352" s="135"/>
      <c r="R352" s="141" t="s">
        <v>27</v>
      </c>
      <c r="S352" s="143">
        <v>0.15</v>
      </c>
      <c r="T352" s="88">
        <f t="shared" si="106"/>
        <v>68.25</v>
      </c>
      <c r="U352" s="143"/>
    </row>
    <row r="353" spans="1:21" s="3" customFormat="1" ht="33" customHeight="1">
      <c r="A353" s="121"/>
      <c r="B353" s="119">
        <v>43550</v>
      </c>
      <c r="C353" s="120">
        <v>312611</v>
      </c>
      <c r="D353" s="120">
        <v>6518</v>
      </c>
      <c r="E353" s="121" t="s">
        <v>376</v>
      </c>
      <c r="F353" s="120" t="s">
        <v>566</v>
      </c>
      <c r="G353" s="119">
        <v>43619</v>
      </c>
      <c r="H353" s="121"/>
      <c r="I353" s="121" t="s">
        <v>26</v>
      </c>
      <c r="J353" s="129">
        <v>481</v>
      </c>
      <c r="K353" s="132">
        <v>5.3</v>
      </c>
      <c r="L353" s="131">
        <f t="shared" si="107"/>
        <v>2549.2999999999997</v>
      </c>
      <c r="M353" s="132">
        <v>4.6500000000000004</v>
      </c>
      <c r="N353" s="133">
        <f t="shared" si="103"/>
        <v>2236.65</v>
      </c>
      <c r="O353" s="134">
        <f t="shared" si="104"/>
        <v>0.64999999999999947</v>
      </c>
      <c r="P353" s="135">
        <f t="shared" si="105"/>
        <v>312.64999999999975</v>
      </c>
      <c r="Q353" s="135"/>
      <c r="R353" s="141" t="s">
        <v>27</v>
      </c>
      <c r="S353" s="143">
        <v>0.15</v>
      </c>
      <c r="T353" s="88">
        <f t="shared" si="106"/>
        <v>72.149999999999991</v>
      </c>
      <c r="U353" s="143"/>
    </row>
    <row r="354" spans="1:21" s="3" customFormat="1" ht="33" hidden="1" customHeight="1">
      <c r="A354" s="121" t="s">
        <v>567</v>
      </c>
      <c r="B354" s="119">
        <v>43564</v>
      </c>
      <c r="C354" s="124">
        <v>326453</v>
      </c>
      <c r="D354" s="124">
        <v>149</v>
      </c>
      <c r="E354" s="121" t="s">
        <v>376</v>
      </c>
      <c r="F354" s="124" t="s">
        <v>568</v>
      </c>
      <c r="G354" s="119">
        <v>43583</v>
      </c>
      <c r="H354" s="122">
        <v>43587</v>
      </c>
      <c r="I354" s="121" t="s">
        <v>26</v>
      </c>
      <c r="J354" s="137">
        <v>960</v>
      </c>
      <c r="K354" s="132">
        <v>3.6</v>
      </c>
      <c r="L354" s="131">
        <f t="shared" si="107"/>
        <v>3456</v>
      </c>
      <c r="M354" s="132">
        <v>2.95</v>
      </c>
      <c r="N354" s="133">
        <f t="shared" si="103"/>
        <v>2832</v>
      </c>
      <c r="O354" s="134">
        <f t="shared" si="104"/>
        <v>0.64999999999999991</v>
      </c>
      <c r="P354" s="135">
        <f t="shared" si="105"/>
        <v>623.99999999999989</v>
      </c>
      <c r="Q354" s="135"/>
      <c r="R354" s="141" t="s">
        <v>27</v>
      </c>
      <c r="S354" s="143">
        <v>0.1</v>
      </c>
      <c r="T354" s="88">
        <f t="shared" si="106"/>
        <v>96</v>
      </c>
      <c r="U354" s="143"/>
    </row>
    <row r="355" spans="1:21" s="3" customFormat="1" ht="33" hidden="1" customHeight="1">
      <c r="A355" s="121" t="s">
        <v>569</v>
      </c>
      <c r="B355" s="119">
        <v>43564</v>
      </c>
      <c r="C355" s="124">
        <v>326480</v>
      </c>
      <c r="D355" s="124">
        <v>149</v>
      </c>
      <c r="E355" s="121" t="s">
        <v>376</v>
      </c>
      <c r="F355" s="124" t="s">
        <v>568</v>
      </c>
      <c r="G355" s="119">
        <v>43583</v>
      </c>
      <c r="H355" s="122">
        <v>43587</v>
      </c>
      <c r="I355" s="121" t="s">
        <v>26</v>
      </c>
      <c r="J355" s="137">
        <v>651</v>
      </c>
      <c r="K355" s="132">
        <v>3.6</v>
      </c>
      <c r="L355" s="131">
        <f t="shared" si="107"/>
        <v>2343.6</v>
      </c>
      <c r="M355" s="132">
        <v>2.95</v>
      </c>
      <c r="N355" s="133">
        <f t="shared" si="103"/>
        <v>1920.45</v>
      </c>
      <c r="O355" s="134">
        <f t="shared" si="104"/>
        <v>0.64999999999999991</v>
      </c>
      <c r="P355" s="135">
        <f t="shared" si="105"/>
        <v>423.14999999999992</v>
      </c>
      <c r="Q355" s="135"/>
      <c r="R355" s="141" t="s">
        <v>27</v>
      </c>
      <c r="S355" s="143">
        <v>0.1</v>
      </c>
      <c r="T355" s="88">
        <f t="shared" si="106"/>
        <v>65.100000000000009</v>
      </c>
      <c r="U355" s="143"/>
    </row>
    <row r="356" spans="1:21" s="3" customFormat="1" ht="33" hidden="1" customHeight="1">
      <c r="A356" s="121" t="s">
        <v>569</v>
      </c>
      <c r="B356" s="119">
        <v>43564</v>
      </c>
      <c r="C356" s="124">
        <v>326509</v>
      </c>
      <c r="D356" s="124">
        <v>149</v>
      </c>
      <c r="E356" s="121" t="s">
        <v>376</v>
      </c>
      <c r="F356" s="124" t="s">
        <v>568</v>
      </c>
      <c r="G356" s="119">
        <v>43583</v>
      </c>
      <c r="H356" s="122">
        <v>43587</v>
      </c>
      <c r="I356" s="121" t="s">
        <v>26</v>
      </c>
      <c r="J356" s="137">
        <v>739</v>
      </c>
      <c r="K356" s="132">
        <v>3.6</v>
      </c>
      <c r="L356" s="131">
        <f t="shared" si="107"/>
        <v>2660.4</v>
      </c>
      <c r="M356" s="132">
        <v>2.95</v>
      </c>
      <c r="N356" s="133">
        <f t="shared" si="103"/>
        <v>2180.0500000000002</v>
      </c>
      <c r="O356" s="134">
        <f t="shared" si="104"/>
        <v>0.64999999999999991</v>
      </c>
      <c r="P356" s="135">
        <f t="shared" si="105"/>
        <v>480.34999999999991</v>
      </c>
      <c r="Q356" s="135"/>
      <c r="R356" s="141" t="s">
        <v>27</v>
      </c>
      <c r="S356" s="143">
        <v>0.1</v>
      </c>
      <c r="T356" s="88">
        <f t="shared" si="106"/>
        <v>73.900000000000006</v>
      </c>
      <c r="U356" s="143"/>
    </row>
    <row r="357" spans="1:21" s="3" customFormat="1" ht="33" hidden="1" customHeight="1">
      <c r="A357" s="121" t="s">
        <v>570</v>
      </c>
      <c r="B357" s="119">
        <v>43564</v>
      </c>
      <c r="C357" s="124">
        <v>326361</v>
      </c>
      <c r="D357" s="124">
        <v>150</v>
      </c>
      <c r="E357" s="121" t="s">
        <v>376</v>
      </c>
      <c r="F357" s="125" t="s">
        <v>571</v>
      </c>
      <c r="G357" s="119">
        <v>43583</v>
      </c>
      <c r="H357" s="122">
        <v>43587</v>
      </c>
      <c r="I357" s="121" t="s">
        <v>26</v>
      </c>
      <c r="J357" s="137">
        <v>912</v>
      </c>
      <c r="K357" s="132">
        <v>3.6</v>
      </c>
      <c r="L357" s="131">
        <f t="shared" si="107"/>
        <v>3283.2000000000003</v>
      </c>
      <c r="M357" s="132">
        <v>2.85</v>
      </c>
      <c r="N357" s="133">
        <f t="shared" si="103"/>
        <v>2599.2000000000003</v>
      </c>
      <c r="O357" s="134">
        <f t="shared" si="104"/>
        <v>0.75</v>
      </c>
      <c r="P357" s="135">
        <f t="shared" si="105"/>
        <v>684</v>
      </c>
      <c r="Q357" s="135"/>
      <c r="R357" s="141" t="s">
        <v>27</v>
      </c>
      <c r="S357" s="143">
        <v>0.1</v>
      </c>
      <c r="T357" s="88">
        <f t="shared" si="106"/>
        <v>91.2</v>
      </c>
      <c r="U357" s="143"/>
    </row>
    <row r="358" spans="1:21" s="3" customFormat="1" ht="33" hidden="1" customHeight="1">
      <c r="A358" s="121" t="s">
        <v>570</v>
      </c>
      <c r="B358" s="119">
        <v>43564</v>
      </c>
      <c r="C358" s="124">
        <v>326380</v>
      </c>
      <c r="D358" s="124">
        <v>150</v>
      </c>
      <c r="E358" s="121" t="s">
        <v>376</v>
      </c>
      <c r="F358" s="125" t="s">
        <v>571</v>
      </c>
      <c r="G358" s="119">
        <v>43583</v>
      </c>
      <c r="H358" s="122">
        <v>43587</v>
      </c>
      <c r="I358" s="121" t="s">
        <v>26</v>
      </c>
      <c r="J358" s="137">
        <v>611</v>
      </c>
      <c r="K358" s="132">
        <v>3.6</v>
      </c>
      <c r="L358" s="131">
        <f t="shared" si="107"/>
        <v>2199.6</v>
      </c>
      <c r="M358" s="132">
        <v>2.85</v>
      </c>
      <c r="N358" s="133">
        <f t="shared" si="103"/>
        <v>1741.3500000000001</v>
      </c>
      <c r="O358" s="134">
        <f t="shared" si="104"/>
        <v>0.75</v>
      </c>
      <c r="P358" s="135">
        <f t="shared" si="105"/>
        <v>458.25</v>
      </c>
      <c r="Q358" s="135"/>
      <c r="R358" s="141" t="s">
        <v>27</v>
      </c>
      <c r="S358" s="143">
        <v>0.1</v>
      </c>
      <c r="T358" s="88">
        <f t="shared" si="106"/>
        <v>61.1</v>
      </c>
      <c r="U358" s="143"/>
    </row>
    <row r="359" spans="1:21" s="3" customFormat="1" ht="33" hidden="1" customHeight="1">
      <c r="A359" s="121" t="s">
        <v>570</v>
      </c>
      <c r="B359" s="119">
        <v>43564</v>
      </c>
      <c r="C359" s="124">
        <v>339543</v>
      </c>
      <c r="D359" s="124">
        <v>150</v>
      </c>
      <c r="E359" s="121" t="s">
        <v>376</v>
      </c>
      <c r="F359" s="125" t="s">
        <v>571</v>
      </c>
      <c r="G359" s="119">
        <v>43583</v>
      </c>
      <c r="H359" s="122">
        <v>43587</v>
      </c>
      <c r="I359" s="121" t="s">
        <v>26</v>
      </c>
      <c r="J359" s="137">
        <v>660</v>
      </c>
      <c r="K359" s="132">
        <v>3.6</v>
      </c>
      <c r="L359" s="131">
        <f t="shared" si="107"/>
        <v>2376</v>
      </c>
      <c r="M359" s="132">
        <v>2.85</v>
      </c>
      <c r="N359" s="133">
        <f t="shared" si="103"/>
        <v>1881</v>
      </c>
      <c r="O359" s="134">
        <f t="shared" si="104"/>
        <v>0.75</v>
      </c>
      <c r="P359" s="135">
        <f t="shared" si="105"/>
        <v>495</v>
      </c>
      <c r="Q359" s="135"/>
      <c r="R359" s="141" t="s">
        <v>27</v>
      </c>
      <c r="S359" s="143">
        <v>0.1</v>
      </c>
      <c r="T359" s="88">
        <f t="shared" si="106"/>
        <v>66</v>
      </c>
      <c r="U359" s="143"/>
    </row>
    <row r="360" spans="1:21" s="3" customFormat="1" ht="33" hidden="1" customHeight="1">
      <c r="A360" s="121" t="s">
        <v>572</v>
      </c>
      <c r="B360" s="119">
        <v>43564</v>
      </c>
      <c r="C360" s="124">
        <v>326590</v>
      </c>
      <c r="D360" s="124">
        <v>151</v>
      </c>
      <c r="E360" s="121" t="s">
        <v>376</v>
      </c>
      <c r="F360" s="124" t="s">
        <v>573</v>
      </c>
      <c r="G360" s="119">
        <v>43583</v>
      </c>
      <c r="H360" s="122">
        <v>43587</v>
      </c>
      <c r="I360" s="121" t="s">
        <v>26</v>
      </c>
      <c r="J360" s="137">
        <v>832</v>
      </c>
      <c r="K360" s="132">
        <v>4.6500000000000004</v>
      </c>
      <c r="L360" s="131">
        <f t="shared" si="107"/>
        <v>3868.8</v>
      </c>
      <c r="M360" s="132">
        <v>3.9</v>
      </c>
      <c r="N360" s="133">
        <f t="shared" si="103"/>
        <v>3244.7999999999997</v>
      </c>
      <c r="O360" s="134">
        <f t="shared" si="104"/>
        <v>0.75000000000000044</v>
      </c>
      <c r="P360" s="135">
        <f t="shared" si="105"/>
        <v>624.00000000000034</v>
      </c>
      <c r="Q360" s="135"/>
      <c r="R360" s="141" t="s">
        <v>27</v>
      </c>
      <c r="S360" s="143">
        <v>0.1</v>
      </c>
      <c r="T360" s="88">
        <f t="shared" si="106"/>
        <v>83.2</v>
      </c>
      <c r="U360" s="143"/>
    </row>
    <row r="361" spans="1:21" s="3" customFormat="1" ht="33" hidden="1" customHeight="1">
      <c r="A361" s="121" t="s">
        <v>572</v>
      </c>
      <c r="B361" s="119">
        <v>43564</v>
      </c>
      <c r="C361" s="124">
        <v>326581</v>
      </c>
      <c r="D361" s="124">
        <v>151</v>
      </c>
      <c r="E361" s="121" t="s">
        <v>376</v>
      </c>
      <c r="F361" s="124" t="s">
        <v>573</v>
      </c>
      <c r="G361" s="119">
        <v>43583</v>
      </c>
      <c r="H361" s="122">
        <v>43587</v>
      </c>
      <c r="I361" s="121" t="s">
        <v>26</v>
      </c>
      <c r="J361" s="137">
        <v>1265</v>
      </c>
      <c r="K361" s="132">
        <v>4.6500000000000004</v>
      </c>
      <c r="L361" s="131">
        <f t="shared" si="107"/>
        <v>5882.25</v>
      </c>
      <c r="M361" s="132">
        <v>3.9</v>
      </c>
      <c r="N361" s="133">
        <f t="shared" si="103"/>
        <v>4933.5</v>
      </c>
      <c r="O361" s="134">
        <f t="shared" si="104"/>
        <v>0.75000000000000044</v>
      </c>
      <c r="P361" s="135">
        <f t="shared" si="105"/>
        <v>948.75000000000057</v>
      </c>
      <c r="Q361" s="135"/>
      <c r="R361" s="141" t="s">
        <v>27</v>
      </c>
      <c r="S361" s="143">
        <v>0.1</v>
      </c>
      <c r="T361" s="88">
        <f t="shared" si="106"/>
        <v>126.5</v>
      </c>
      <c r="U361" s="143"/>
    </row>
    <row r="362" spans="1:21" s="3" customFormat="1" ht="33" hidden="1" customHeight="1">
      <c r="A362" s="121" t="s">
        <v>572</v>
      </c>
      <c r="B362" s="119">
        <v>43564</v>
      </c>
      <c r="C362" s="124">
        <v>326325</v>
      </c>
      <c r="D362" s="124">
        <v>151</v>
      </c>
      <c r="E362" s="121" t="s">
        <v>376</v>
      </c>
      <c r="F362" s="124" t="s">
        <v>573</v>
      </c>
      <c r="G362" s="119">
        <v>43583</v>
      </c>
      <c r="H362" s="122">
        <v>43587</v>
      </c>
      <c r="I362" s="121" t="s">
        <v>26</v>
      </c>
      <c r="J362" s="137">
        <v>960</v>
      </c>
      <c r="K362" s="132">
        <v>4.6500000000000004</v>
      </c>
      <c r="L362" s="131">
        <f t="shared" si="107"/>
        <v>4464</v>
      </c>
      <c r="M362" s="132">
        <v>3.9</v>
      </c>
      <c r="N362" s="133">
        <f t="shared" si="103"/>
        <v>3744</v>
      </c>
      <c r="O362" s="134">
        <f t="shared" si="104"/>
        <v>0.75000000000000044</v>
      </c>
      <c r="P362" s="135">
        <f t="shared" si="105"/>
        <v>720.00000000000045</v>
      </c>
      <c r="Q362" s="135"/>
      <c r="R362" s="141" t="s">
        <v>27</v>
      </c>
      <c r="S362" s="143">
        <v>0.1</v>
      </c>
      <c r="T362" s="88">
        <f t="shared" si="106"/>
        <v>96</v>
      </c>
      <c r="U362" s="143"/>
    </row>
    <row r="363" spans="1:21" s="3" customFormat="1" ht="33" hidden="1" customHeight="1">
      <c r="A363" s="121" t="s">
        <v>572</v>
      </c>
      <c r="B363" s="119">
        <v>43564</v>
      </c>
      <c r="C363" s="124">
        <v>326343</v>
      </c>
      <c r="D363" s="124">
        <v>152</v>
      </c>
      <c r="E363" s="121" t="s">
        <v>376</v>
      </c>
      <c r="F363" s="124" t="s">
        <v>574</v>
      </c>
      <c r="G363" s="119">
        <v>43583</v>
      </c>
      <c r="H363" s="122">
        <v>43587</v>
      </c>
      <c r="I363" s="121" t="s">
        <v>26</v>
      </c>
      <c r="J363" s="137">
        <v>784</v>
      </c>
      <c r="K363" s="132">
        <v>4.6500000000000004</v>
      </c>
      <c r="L363" s="131">
        <f t="shared" si="107"/>
        <v>3645.6000000000004</v>
      </c>
      <c r="M363" s="132">
        <v>3.9</v>
      </c>
      <c r="N363" s="133">
        <f t="shared" si="103"/>
        <v>3057.6</v>
      </c>
      <c r="O363" s="134">
        <f t="shared" si="104"/>
        <v>0.75000000000000044</v>
      </c>
      <c r="P363" s="135">
        <f t="shared" si="105"/>
        <v>588.00000000000034</v>
      </c>
      <c r="Q363" s="135"/>
      <c r="R363" s="141" t="s">
        <v>27</v>
      </c>
      <c r="S363" s="143">
        <v>0.1</v>
      </c>
      <c r="T363" s="88">
        <f t="shared" si="106"/>
        <v>78.400000000000006</v>
      </c>
      <c r="U363" s="143"/>
    </row>
    <row r="364" spans="1:21" s="3" customFormat="1" ht="33" hidden="1" customHeight="1">
      <c r="A364" s="121" t="s">
        <v>572</v>
      </c>
      <c r="B364" s="119">
        <v>43564</v>
      </c>
      <c r="C364" s="124">
        <v>326334</v>
      </c>
      <c r="D364" s="124">
        <v>152</v>
      </c>
      <c r="E364" s="121" t="s">
        <v>376</v>
      </c>
      <c r="F364" s="124" t="s">
        <v>574</v>
      </c>
      <c r="G364" s="119">
        <v>43583</v>
      </c>
      <c r="H364" s="122">
        <v>43587</v>
      </c>
      <c r="I364" s="121" t="s">
        <v>26</v>
      </c>
      <c r="J364" s="137">
        <v>1181</v>
      </c>
      <c r="K364" s="132">
        <v>4.6500000000000004</v>
      </c>
      <c r="L364" s="131">
        <f t="shared" si="107"/>
        <v>5491.6500000000005</v>
      </c>
      <c r="M364" s="132">
        <v>3.9</v>
      </c>
      <c r="N364" s="133">
        <f t="shared" si="103"/>
        <v>4605.8999999999996</v>
      </c>
      <c r="O364" s="134">
        <f t="shared" si="104"/>
        <v>0.75000000000000044</v>
      </c>
      <c r="P364" s="135">
        <f t="shared" si="105"/>
        <v>885.75000000000057</v>
      </c>
      <c r="Q364" s="135"/>
      <c r="R364" s="141" t="s">
        <v>27</v>
      </c>
      <c r="S364" s="143">
        <v>0.1</v>
      </c>
      <c r="T364" s="88">
        <f t="shared" si="106"/>
        <v>118.10000000000001</v>
      </c>
      <c r="U364" s="143"/>
    </row>
    <row r="365" spans="1:21" s="3" customFormat="1" ht="33" hidden="1" customHeight="1">
      <c r="A365" s="121" t="s">
        <v>572</v>
      </c>
      <c r="B365" s="119">
        <v>43564</v>
      </c>
      <c r="C365" s="124">
        <v>326352</v>
      </c>
      <c r="D365" s="124">
        <v>152</v>
      </c>
      <c r="E365" s="121" t="s">
        <v>376</v>
      </c>
      <c r="F365" s="124" t="s">
        <v>574</v>
      </c>
      <c r="G365" s="119">
        <v>43583</v>
      </c>
      <c r="H365" s="122">
        <v>43587</v>
      </c>
      <c r="I365" s="121" t="s">
        <v>26</v>
      </c>
      <c r="J365" s="137">
        <v>841</v>
      </c>
      <c r="K365" s="132">
        <v>4.6500000000000004</v>
      </c>
      <c r="L365" s="131">
        <f t="shared" si="107"/>
        <v>3910.65</v>
      </c>
      <c r="M365" s="132">
        <v>3.9</v>
      </c>
      <c r="N365" s="133">
        <f t="shared" si="103"/>
        <v>3279.9</v>
      </c>
      <c r="O365" s="134">
        <f t="shared" si="104"/>
        <v>0.75000000000000044</v>
      </c>
      <c r="P365" s="135">
        <f t="shared" si="105"/>
        <v>630.75000000000034</v>
      </c>
      <c r="Q365" s="135"/>
      <c r="R365" s="141" t="s">
        <v>27</v>
      </c>
      <c r="S365" s="143">
        <v>0.1</v>
      </c>
      <c r="T365" s="88">
        <f t="shared" si="106"/>
        <v>84.100000000000009</v>
      </c>
      <c r="U365" s="143"/>
    </row>
    <row r="366" spans="1:21" s="3" customFormat="1" ht="33" hidden="1" customHeight="1">
      <c r="A366" s="121"/>
      <c r="B366" s="119">
        <v>43600</v>
      </c>
      <c r="C366" s="124" ph="1">
        <v>325555</v>
      </c>
      <c r="D366" s="124" ph="1">
        <v>6587</v>
      </c>
      <c r="E366" s="121" t="s" ph="1">
        <v>376</v>
      </c>
      <c r="F366" s="124" t="s" ph="1">
        <v>575</v>
      </c>
      <c r="G366" s="119" ph="1">
        <v>43640</v>
      </c>
      <c r="H366" s="122" ph="1"/>
      <c r="I366" s="121" t="s" ph="1">
        <v>26</v>
      </c>
      <c r="J366" s="137" ph="1">
        <v>864</v>
      </c>
      <c r="K366" s="132">
        <v>4.55</v>
      </c>
      <c r="L366" s="131">
        <f t="shared" ref="L366:L374" si="108">+K366*J366</f>
        <v>3931.2</v>
      </c>
      <c r="M366" s="132">
        <v>3.95</v>
      </c>
      <c r="N366" s="133">
        <f t="shared" ref="N366:N390" si="109">+M366*J366</f>
        <v>3412.8</v>
      </c>
      <c r="O366" s="134">
        <f t="shared" ref="O366:O374" si="110">+K366-M366</f>
        <v>0.59999999999999964</v>
      </c>
      <c r="P366" s="135">
        <f t="shared" ref="P366:P390" si="111">+O366*J366</f>
        <v>518.39999999999964</v>
      </c>
      <c r="Q366" s="135"/>
      <c r="R366" s="141" t="s">
        <v>27</v>
      </c>
      <c r="S366" s="143">
        <v>0.1</v>
      </c>
      <c r="T366" s="88">
        <f t="shared" ref="T366:T378" si="112">+S366*J366</f>
        <v>86.4</v>
      </c>
      <c r="U366" s="143"/>
    </row>
    <row r="367" spans="1:21" s="3" customFormat="1" ht="33" hidden="1" customHeight="1">
      <c r="A367" s="121"/>
      <c r="B367" s="119">
        <v>43600</v>
      </c>
      <c r="C367" s="124" ph="1">
        <v>325564</v>
      </c>
      <c r="D367" s="124" ph="1">
        <v>6587</v>
      </c>
      <c r="E367" s="121" t="s" ph="1">
        <v>376</v>
      </c>
      <c r="F367" s="124" t="s" ph="1">
        <v>575</v>
      </c>
      <c r="G367" s="119" ph="1">
        <v>43640</v>
      </c>
      <c r="H367" s="122" ph="1"/>
      <c r="I367" s="121" t="s" ph="1">
        <v>26</v>
      </c>
      <c r="J367" s="137" ph="1">
        <v>589</v>
      </c>
      <c r="K367" s="132">
        <v>4.55</v>
      </c>
      <c r="L367" s="131">
        <f t="shared" si="108"/>
        <v>2679.95</v>
      </c>
      <c r="M367" s="132">
        <v>3.95</v>
      </c>
      <c r="N367" s="133">
        <f t="shared" si="109"/>
        <v>2326.5500000000002</v>
      </c>
      <c r="O367" s="134">
        <f t="shared" si="110"/>
        <v>0.59999999999999964</v>
      </c>
      <c r="P367" s="135">
        <f t="shared" si="111"/>
        <v>353.39999999999981</v>
      </c>
      <c r="Q367" s="135"/>
      <c r="R367" s="141" t="s">
        <v>27</v>
      </c>
      <c r="S367" s="143">
        <v>0.1</v>
      </c>
      <c r="T367" s="88">
        <f t="shared" si="112"/>
        <v>58.900000000000006</v>
      </c>
      <c r="U367" s="143"/>
    </row>
    <row r="368" spans="1:21" s="3" customFormat="1" ht="33" hidden="1" customHeight="1">
      <c r="A368" s="121"/>
      <c r="B368" s="119">
        <v>43600</v>
      </c>
      <c r="C368" s="124" ph="1">
        <v>325573</v>
      </c>
      <c r="D368" s="124" ph="1">
        <v>6587</v>
      </c>
      <c r="E368" s="121" t="s" ph="1">
        <v>376</v>
      </c>
      <c r="F368" s="124" t="s" ph="1">
        <v>575</v>
      </c>
      <c r="G368" s="119" ph="1">
        <v>43640</v>
      </c>
      <c r="H368" s="122" ph="1"/>
      <c r="I368" s="121" t="s" ph="1">
        <v>26</v>
      </c>
      <c r="J368" s="137" ph="1">
        <v>600</v>
      </c>
      <c r="K368" s="132">
        <v>4.55</v>
      </c>
      <c r="L368" s="131">
        <f t="shared" si="108"/>
        <v>2730</v>
      </c>
      <c r="M368" s="132">
        <v>3.95</v>
      </c>
      <c r="N368" s="133">
        <f t="shared" si="109"/>
        <v>2370</v>
      </c>
      <c r="O368" s="134">
        <f t="shared" si="110"/>
        <v>0.59999999999999964</v>
      </c>
      <c r="P368" s="135">
        <f t="shared" si="111"/>
        <v>359.99999999999977</v>
      </c>
      <c r="Q368" s="135"/>
      <c r="R368" s="141" t="s">
        <v>27</v>
      </c>
      <c r="S368" s="143">
        <v>0.1</v>
      </c>
      <c r="T368" s="88">
        <f t="shared" si="112"/>
        <v>60</v>
      </c>
      <c r="U368" s="143"/>
    </row>
    <row r="369" spans="1:21" s="3" customFormat="1" ht="33" hidden="1" customHeight="1">
      <c r="A369" s="121"/>
      <c r="B369" s="119">
        <v>43600</v>
      </c>
      <c r="C369" s="124" ph="1">
        <v>325591</v>
      </c>
      <c r="D369" s="124" ph="1">
        <v>6588</v>
      </c>
      <c r="E369" s="121" t="s" ph="1">
        <v>376</v>
      </c>
      <c r="F369" s="124" t="s" ph="1">
        <v>576</v>
      </c>
      <c r="G369" s="119" ph="1">
        <v>43640</v>
      </c>
      <c r="H369" s="122" ph="1"/>
      <c r="I369" s="121" t="s" ph="1">
        <v>26</v>
      </c>
      <c r="J369" s="137" ph="1">
        <v>1408</v>
      </c>
      <c r="K369" s="132">
        <v>4.45</v>
      </c>
      <c r="L369" s="131">
        <f t="shared" si="108"/>
        <v>6265.6</v>
      </c>
      <c r="M369" s="132">
        <v>3.65</v>
      </c>
      <c r="N369" s="133">
        <f t="shared" si="109"/>
        <v>5139.2</v>
      </c>
      <c r="O369" s="134">
        <f t="shared" si="110"/>
        <v>0.80000000000000027</v>
      </c>
      <c r="P369" s="135">
        <f t="shared" si="111"/>
        <v>1126.4000000000003</v>
      </c>
      <c r="Q369" s="135"/>
      <c r="R369" s="141" t="s">
        <v>27</v>
      </c>
      <c r="S369" s="143">
        <v>0.1</v>
      </c>
      <c r="T369" s="88">
        <f t="shared" si="112"/>
        <v>140.80000000000001</v>
      </c>
      <c r="U369" s="143"/>
    </row>
    <row r="370" spans="1:21" s="3" customFormat="1" ht="33" hidden="1" customHeight="1">
      <c r="A370" s="121"/>
      <c r="B370" s="119">
        <v>43600</v>
      </c>
      <c r="C370" s="124" ph="1">
        <v>325610</v>
      </c>
      <c r="D370" s="124" ph="1">
        <v>6588</v>
      </c>
      <c r="E370" s="121" t="s" ph="1">
        <v>376</v>
      </c>
      <c r="F370" s="124" t="s" ph="1">
        <v>576</v>
      </c>
      <c r="G370" s="119" ph="1">
        <v>43640</v>
      </c>
      <c r="H370" s="122" ph="1"/>
      <c r="I370" s="121" t="s" ph="1">
        <v>26</v>
      </c>
      <c r="J370" s="137" ph="1">
        <v>936</v>
      </c>
      <c r="K370" s="132">
        <v>4.45</v>
      </c>
      <c r="L370" s="131">
        <f t="shared" si="108"/>
        <v>4165.2</v>
      </c>
      <c r="M370" s="132">
        <v>3.65</v>
      </c>
      <c r="N370" s="133">
        <f t="shared" si="109"/>
        <v>3416.4</v>
      </c>
      <c r="O370" s="134">
        <f t="shared" si="110"/>
        <v>0.80000000000000027</v>
      </c>
      <c r="P370" s="135">
        <f t="shared" si="111"/>
        <v>748.8000000000003</v>
      </c>
      <c r="Q370" s="135"/>
      <c r="R370" s="141" t="s">
        <v>27</v>
      </c>
      <c r="S370" s="143">
        <v>0.1</v>
      </c>
      <c r="T370" s="88">
        <f t="shared" si="112"/>
        <v>93.600000000000009</v>
      </c>
      <c r="U370" s="143"/>
    </row>
    <row r="371" spans="1:21" s="3" customFormat="1" ht="33" hidden="1" customHeight="1">
      <c r="A371" s="121"/>
      <c r="B371" s="119">
        <v>43600</v>
      </c>
      <c r="C371" s="124" ph="1">
        <v>325629</v>
      </c>
      <c r="D371" s="124" ph="1">
        <v>6588</v>
      </c>
      <c r="E371" s="121" t="s" ph="1">
        <v>376</v>
      </c>
      <c r="F371" s="124" t="s" ph="1">
        <v>576</v>
      </c>
      <c r="G371" s="119" ph="1">
        <v>43640</v>
      </c>
      <c r="H371" s="122" ph="1"/>
      <c r="I371" s="121" t="s" ph="1">
        <v>26</v>
      </c>
      <c r="J371" s="137" ph="1">
        <v>781</v>
      </c>
      <c r="K371" s="132">
        <v>4.45</v>
      </c>
      <c r="L371" s="131">
        <f t="shared" si="108"/>
        <v>3475.4500000000003</v>
      </c>
      <c r="M371" s="132">
        <v>3.65</v>
      </c>
      <c r="N371" s="133">
        <f t="shared" si="109"/>
        <v>2850.65</v>
      </c>
      <c r="O371" s="134">
        <f t="shared" si="110"/>
        <v>0.80000000000000027</v>
      </c>
      <c r="P371" s="135">
        <f t="shared" si="111"/>
        <v>624.80000000000018</v>
      </c>
      <c r="Q371" s="135"/>
      <c r="R371" s="141" t="s">
        <v>27</v>
      </c>
      <c r="S371" s="143">
        <v>0.1</v>
      </c>
      <c r="T371" s="88">
        <f t="shared" si="112"/>
        <v>78.100000000000009</v>
      </c>
      <c r="U371" s="143"/>
    </row>
    <row r="372" spans="1:21" s="3" customFormat="1" ht="33" hidden="1" customHeight="1">
      <c r="A372" s="121"/>
      <c r="B372" s="119">
        <v>43560</v>
      </c>
      <c r="C372" s="124" ph="1">
        <v>325647</v>
      </c>
      <c r="D372" s="124" ph="1">
        <v>6589</v>
      </c>
      <c r="E372" s="121" t="s" ph="1">
        <v>376</v>
      </c>
      <c r="F372" s="124" t="s" ph="1">
        <v>577</v>
      </c>
      <c r="G372" s="119" ph="1">
        <v>43640</v>
      </c>
      <c r="H372" s="121" ph="1"/>
      <c r="I372" s="121" t="s" ph="1">
        <v>26</v>
      </c>
      <c r="J372" s="137" ph="1">
        <v>1165</v>
      </c>
      <c r="K372" s="132">
        <v>6.05</v>
      </c>
      <c r="L372" s="131">
        <f t="shared" si="108"/>
        <v>7048.25</v>
      </c>
      <c r="M372" s="132">
        <v>5.5</v>
      </c>
      <c r="N372" s="133">
        <f t="shared" si="109"/>
        <v>6407.5</v>
      </c>
      <c r="O372" s="134">
        <f t="shared" si="110"/>
        <v>0.54999999999999982</v>
      </c>
      <c r="P372" s="135">
        <f t="shared" si="111"/>
        <v>640.74999999999977</v>
      </c>
      <c r="Q372" s="135"/>
      <c r="R372" s="141" t="s">
        <v>27</v>
      </c>
      <c r="S372" s="143">
        <v>0.1</v>
      </c>
      <c r="T372" s="88">
        <f t="shared" si="112"/>
        <v>116.5</v>
      </c>
      <c r="U372" s="143"/>
    </row>
    <row r="373" spans="1:21" s="3" customFormat="1" ht="33" hidden="1" customHeight="1">
      <c r="A373" s="121"/>
      <c r="B373" s="119">
        <v>43560</v>
      </c>
      <c r="C373" s="124" ph="1">
        <v>325665</v>
      </c>
      <c r="D373" s="124" ph="1">
        <v>6589</v>
      </c>
      <c r="E373" s="121" t="s" ph="1">
        <v>376</v>
      </c>
      <c r="F373" s="124" t="s" ph="1">
        <v>577</v>
      </c>
      <c r="G373" s="119" ph="1">
        <v>43640</v>
      </c>
      <c r="H373" s="121" ph="1"/>
      <c r="I373" s="121" t="s" ph="1">
        <v>26</v>
      </c>
      <c r="J373" s="137" ph="1">
        <v>1768</v>
      </c>
      <c r="K373" s="132">
        <v>6.05</v>
      </c>
      <c r="L373" s="131">
        <f t="shared" si="108"/>
        <v>10696.4</v>
      </c>
      <c r="M373" s="132">
        <v>5.5</v>
      </c>
      <c r="N373" s="133">
        <f t="shared" si="109"/>
        <v>9724</v>
      </c>
      <c r="O373" s="134">
        <f t="shared" si="110"/>
        <v>0.54999999999999982</v>
      </c>
      <c r="P373" s="135">
        <f t="shared" si="111"/>
        <v>972.39999999999964</v>
      </c>
      <c r="Q373" s="135"/>
      <c r="R373" s="141" t="s">
        <v>27</v>
      </c>
      <c r="S373" s="143">
        <v>0.1</v>
      </c>
      <c r="T373" s="88">
        <f t="shared" si="112"/>
        <v>176.8</v>
      </c>
      <c r="U373" s="143"/>
    </row>
    <row r="374" spans="1:21" s="3" customFormat="1" ht="33" hidden="1" customHeight="1">
      <c r="A374" s="121"/>
      <c r="B374" s="119">
        <v>43560</v>
      </c>
      <c r="C374" s="124" ph="1">
        <v>325674</v>
      </c>
      <c r="D374" s="124" ph="1">
        <v>6589</v>
      </c>
      <c r="E374" s="121" t="s" ph="1">
        <v>376</v>
      </c>
      <c r="F374" s="124" t="s" ph="1">
        <v>577</v>
      </c>
      <c r="G374" s="119" ph="1">
        <v>43640</v>
      </c>
      <c r="H374" s="121" ph="1"/>
      <c r="I374" s="121" t="s" ph="1">
        <v>26</v>
      </c>
      <c r="J374" s="137" ph="1">
        <v>896</v>
      </c>
      <c r="K374" s="132">
        <v>6.05</v>
      </c>
      <c r="L374" s="131">
        <f t="shared" si="108"/>
        <v>5420.8</v>
      </c>
      <c r="M374" s="132">
        <v>5.5</v>
      </c>
      <c r="N374" s="133">
        <f t="shared" si="109"/>
        <v>4928</v>
      </c>
      <c r="O374" s="134">
        <f t="shared" si="110"/>
        <v>0.54999999999999982</v>
      </c>
      <c r="P374" s="135">
        <f t="shared" si="111"/>
        <v>492.79999999999984</v>
      </c>
      <c r="Q374" s="135"/>
      <c r="R374" s="141" t="s">
        <v>27</v>
      </c>
      <c r="S374" s="143">
        <v>0.1</v>
      </c>
      <c r="T374" s="88">
        <f t="shared" si="112"/>
        <v>89.600000000000009</v>
      </c>
      <c r="U374" s="143"/>
    </row>
    <row r="375" spans="1:21" s="3" customFormat="1" ht="33" hidden="1" customHeight="1">
      <c r="A375" s="121"/>
      <c r="B375" s="119">
        <v>43560</v>
      </c>
      <c r="C375" s="124" ph="1">
        <v>325692</v>
      </c>
      <c r="D375" s="124" ph="1">
        <v>6590</v>
      </c>
      <c r="E375" s="121" t="s" ph="1">
        <v>376</v>
      </c>
      <c r="F375" s="126" t="s" ph="1">
        <v>578</v>
      </c>
      <c r="G375" s="119" ph="1">
        <v>43640</v>
      </c>
      <c r="H375" s="121" ph="1"/>
      <c r="I375" s="121" t="s" ph="1">
        <v>26</v>
      </c>
      <c r="J375" s="137" ph="1">
        <v>704</v>
      </c>
      <c r="K375" s="132">
        <v>5.35</v>
      </c>
      <c r="L375" s="131">
        <f t="shared" ref="L375:L428" si="113">+K375*J375</f>
        <v>3766.3999999999996</v>
      </c>
      <c r="M375" s="132">
        <v>4.8</v>
      </c>
      <c r="N375" s="133">
        <f t="shared" si="109"/>
        <v>3379.2</v>
      </c>
      <c r="O375" s="134">
        <f t="shared" ref="O375:O428" si="114">+K375-M375</f>
        <v>0.54999999999999982</v>
      </c>
      <c r="P375" s="135">
        <f t="shared" si="111"/>
        <v>387.19999999999987</v>
      </c>
      <c r="Q375" s="135"/>
      <c r="R375" s="141" t="s">
        <v>27</v>
      </c>
      <c r="S375" s="143">
        <v>0.1</v>
      </c>
      <c r="T375" s="88">
        <f t="shared" si="112"/>
        <v>70.400000000000006</v>
      </c>
      <c r="U375" s="143"/>
    </row>
    <row r="376" spans="1:21" s="3" customFormat="1" ht="33" hidden="1" customHeight="1">
      <c r="A376" s="121"/>
      <c r="B376" s="119">
        <v>43560</v>
      </c>
      <c r="C376" s="124" ph="1">
        <v>325710</v>
      </c>
      <c r="D376" s="124" ph="1">
        <v>6590</v>
      </c>
      <c r="E376" s="121" t="s" ph="1">
        <v>376</v>
      </c>
      <c r="F376" s="126" t="s" ph="1">
        <v>578</v>
      </c>
      <c r="G376" s="119" ph="1">
        <v>43640</v>
      </c>
      <c r="H376" s="121" ph="1"/>
      <c r="I376" s="121" t="s" ph="1">
        <v>26</v>
      </c>
      <c r="J376" s="137" ph="1">
        <v>1066</v>
      </c>
      <c r="K376" s="132">
        <v>5.35</v>
      </c>
      <c r="L376" s="131">
        <f t="shared" si="113"/>
        <v>5703.0999999999995</v>
      </c>
      <c r="M376" s="132">
        <v>4.8</v>
      </c>
      <c r="N376" s="133">
        <f t="shared" si="109"/>
        <v>5116.8</v>
      </c>
      <c r="O376" s="134">
        <f t="shared" si="114"/>
        <v>0.54999999999999982</v>
      </c>
      <c r="P376" s="135">
        <f t="shared" si="111"/>
        <v>586.29999999999984</v>
      </c>
      <c r="Q376" s="135"/>
      <c r="R376" s="141" t="s">
        <v>27</v>
      </c>
      <c r="S376" s="143">
        <v>0.1</v>
      </c>
      <c r="T376" s="88">
        <f t="shared" si="112"/>
        <v>106.60000000000001</v>
      </c>
      <c r="U376" s="143"/>
    </row>
    <row r="377" spans="1:21" s="3" customFormat="1" ht="33" hidden="1" customHeight="1">
      <c r="A377" s="121"/>
      <c r="B377" s="119">
        <v>43560</v>
      </c>
      <c r="C377" s="124" ph="1">
        <v>325720</v>
      </c>
      <c r="D377" s="124" ph="1">
        <v>6590</v>
      </c>
      <c r="E377" s="121" t="s" ph="1">
        <v>376</v>
      </c>
      <c r="F377" s="126" t="s" ph="1">
        <v>578</v>
      </c>
      <c r="G377" s="119" ph="1">
        <v>43640</v>
      </c>
      <c r="H377" s="121" ph="1"/>
      <c r="I377" s="121" t="s" ph="1">
        <v>26</v>
      </c>
      <c r="J377" s="137" ph="1">
        <v>724</v>
      </c>
      <c r="K377" s="132">
        <v>5.35</v>
      </c>
      <c r="L377" s="131">
        <f t="shared" si="113"/>
        <v>3873.3999999999996</v>
      </c>
      <c r="M377" s="132">
        <v>4.8</v>
      </c>
      <c r="N377" s="133">
        <f t="shared" si="109"/>
        <v>3475.2</v>
      </c>
      <c r="O377" s="134">
        <f t="shared" si="114"/>
        <v>0.54999999999999982</v>
      </c>
      <c r="P377" s="135">
        <f t="shared" si="111"/>
        <v>398.19999999999987</v>
      </c>
      <c r="Q377" s="135"/>
      <c r="R377" s="141" t="s">
        <v>27</v>
      </c>
      <c r="S377" s="143">
        <v>0.1</v>
      </c>
      <c r="T377" s="88">
        <f t="shared" si="112"/>
        <v>72.400000000000006</v>
      </c>
      <c r="U377" s="143"/>
    </row>
    <row r="378" spans="1:21" s="3" customFormat="1" ht="33" hidden="1" customHeight="1">
      <c r="A378" s="118"/>
      <c r="B378" s="119">
        <v>43566</v>
      </c>
      <c r="C378" s="121">
        <v>324033</v>
      </c>
      <c r="D378" s="118">
        <v>6573</v>
      </c>
      <c r="E378" s="127" t="s">
        <v>376</v>
      </c>
      <c r="F378" s="128" t="s">
        <v>579</v>
      </c>
      <c r="G378" s="119">
        <v>43654</v>
      </c>
      <c r="H378" s="119"/>
      <c r="I378" s="121" t="s">
        <v>26</v>
      </c>
      <c r="J378" s="138">
        <v>2320</v>
      </c>
      <c r="K378" s="133">
        <v>4.2</v>
      </c>
      <c r="L378" s="131">
        <f t="shared" si="113"/>
        <v>9744</v>
      </c>
      <c r="M378" s="139">
        <v>3.5</v>
      </c>
      <c r="N378" s="133">
        <f t="shared" si="109"/>
        <v>8120</v>
      </c>
      <c r="O378" s="134">
        <f t="shared" si="114"/>
        <v>0.70000000000000018</v>
      </c>
      <c r="P378" s="140">
        <f t="shared" si="111"/>
        <v>1624.0000000000005</v>
      </c>
      <c r="Q378" s="140"/>
      <c r="R378" s="141" t="s">
        <v>27</v>
      </c>
      <c r="S378" s="141">
        <v>0</v>
      </c>
      <c r="T378" s="88">
        <f t="shared" si="112"/>
        <v>0</v>
      </c>
      <c r="U378" s="144"/>
    </row>
    <row r="379" spans="1:21" s="3" customFormat="1" ht="33" hidden="1" customHeight="1">
      <c r="A379" s="118"/>
      <c r="B379" s="119">
        <v>43566</v>
      </c>
      <c r="C379" s="121">
        <v>324051</v>
      </c>
      <c r="D379" s="118">
        <v>6573</v>
      </c>
      <c r="E379" s="127" t="s">
        <v>376</v>
      </c>
      <c r="F379" s="128" t="s">
        <v>579</v>
      </c>
      <c r="G379" s="119">
        <v>43654</v>
      </c>
      <c r="H379" s="119"/>
      <c r="I379" s="121" t="s">
        <v>26</v>
      </c>
      <c r="J379" s="138">
        <v>585</v>
      </c>
      <c r="K379" s="133">
        <v>4.2</v>
      </c>
      <c r="L379" s="131">
        <f t="shared" si="113"/>
        <v>2457</v>
      </c>
      <c r="M379" s="139">
        <v>3.5</v>
      </c>
      <c r="N379" s="133">
        <f t="shared" si="109"/>
        <v>2047.5</v>
      </c>
      <c r="O379" s="134">
        <f t="shared" si="114"/>
        <v>0.70000000000000018</v>
      </c>
      <c r="P379" s="140">
        <f t="shared" si="111"/>
        <v>409.50000000000011</v>
      </c>
      <c r="Q379" s="140"/>
      <c r="R379" s="141" t="s">
        <v>27</v>
      </c>
      <c r="S379" s="141">
        <v>0</v>
      </c>
      <c r="T379" s="88">
        <f t="shared" ref="T379:T388" si="115">+S379*J379</f>
        <v>0</v>
      </c>
      <c r="U379" s="144"/>
    </row>
    <row r="380" spans="1:21" s="3" customFormat="1" ht="33" hidden="1" customHeight="1">
      <c r="A380" s="118"/>
      <c r="B380" s="119">
        <v>43566</v>
      </c>
      <c r="C380" s="121">
        <v>324060</v>
      </c>
      <c r="D380" s="118">
        <v>6573</v>
      </c>
      <c r="E380" s="127" t="s">
        <v>376</v>
      </c>
      <c r="F380" s="128" t="s">
        <v>579</v>
      </c>
      <c r="G380" s="119">
        <v>43654</v>
      </c>
      <c r="H380" s="119"/>
      <c r="I380" s="121" t="s">
        <v>26</v>
      </c>
      <c r="J380" s="138">
        <v>659</v>
      </c>
      <c r="K380" s="133">
        <v>4.2</v>
      </c>
      <c r="L380" s="131">
        <f t="shared" si="113"/>
        <v>2767.8</v>
      </c>
      <c r="M380" s="139">
        <v>3.5</v>
      </c>
      <c r="N380" s="133">
        <f t="shared" si="109"/>
        <v>2306.5</v>
      </c>
      <c r="O380" s="134">
        <f t="shared" si="114"/>
        <v>0.70000000000000018</v>
      </c>
      <c r="P380" s="140">
        <f t="shared" si="111"/>
        <v>461.30000000000013</v>
      </c>
      <c r="Q380" s="140"/>
      <c r="R380" s="141" t="s">
        <v>27</v>
      </c>
      <c r="S380" s="141">
        <v>0</v>
      </c>
      <c r="T380" s="88">
        <f t="shared" si="115"/>
        <v>0</v>
      </c>
      <c r="U380" s="144"/>
    </row>
    <row r="381" spans="1:21" s="4" customFormat="1" ht="33" hidden="1" customHeight="1">
      <c r="A381" s="118"/>
      <c r="B381" s="119">
        <v>43566</v>
      </c>
      <c r="C381" s="121">
        <v>324070</v>
      </c>
      <c r="D381" s="118">
        <v>6574</v>
      </c>
      <c r="E381" s="127" t="s">
        <v>376</v>
      </c>
      <c r="F381" s="128" t="s">
        <v>580</v>
      </c>
      <c r="G381" s="119">
        <v>43654</v>
      </c>
      <c r="H381" s="119"/>
      <c r="I381" s="121" t="s">
        <v>26</v>
      </c>
      <c r="J381" s="138">
        <v>2144</v>
      </c>
      <c r="K381" s="133">
        <v>4.75</v>
      </c>
      <c r="L381" s="131">
        <f t="shared" si="113"/>
        <v>10184</v>
      </c>
      <c r="M381" s="139">
        <v>4.3</v>
      </c>
      <c r="N381" s="133">
        <f t="shared" si="109"/>
        <v>9219.1999999999989</v>
      </c>
      <c r="O381" s="134">
        <f t="shared" si="114"/>
        <v>0.45000000000000018</v>
      </c>
      <c r="P381" s="140">
        <f t="shared" si="111"/>
        <v>964.80000000000041</v>
      </c>
      <c r="Q381" s="140"/>
      <c r="R381" s="141" t="s">
        <v>27</v>
      </c>
      <c r="S381" s="141">
        <v>0</v>
      </c>
      <c r="T381" s="88">
        <f t="shared" si="115"/>
        <v>0</v>
      </c>
      <c r="U381" s="144"/>
    </row>
    <row r="382" spans="1:21" s="4" customFormat="1" ht="33" hidden="1" customHeight="1">
      <c r="A382" s="118"/>
      <c r="B382" s="119">
        <v>43566</v>
      </c>
      <c r="C382" s="121">
        <v>324089</v>
      </c>
      <c r="D382" s="118">
        <v>6574</v>
      </c>
      <c r="E382" s="127" t="s">
        <v>376</v>
      </c>
      <c r="F382" s="128" t="s">
        <v>580</v>
      </c>
      <c r="G382" s="119">
        <v>43654</v>
      </c>
      <c r="H382" s="119"/>
      <c r="I382" s="121" t="s">
        <v>26</v>
      </c>
      <c r="J382" s="138">
        <v>537</v>
      </c>
      <c r="K382" s="133">
        <v>4.75</v>
      </c>
      <c r="L382" s="131">
        <f t="shared" si="113"/>
        <v>2550.75</v>
      </c>
      <c r="M382" s="139">
        <v>4.3</v>
      </c>
      <c r="N382" s="133">
        <f t="shared" si="109"/>
        <v>2309.1</v>
      </c>
      <c r="O382" s="134">
        <f t="shared" si="114"/>
        <v>0.45000000000000018</v>
      </c>
      <c r="P382" s="140">
        <f t="shared" si="111"/>
        <v>241.65000000000009</v>
      </c>
      <c r="Q382" s="140"/>
      <c r="R382" s="141" t="s">
        <v>27</v>
      </c>
      <c r="S382" s="141">
        <v>0</v>
      </c>
      <c r="T382" s="88">
        <f t="shared" si="115"/>
        <v>0</v>
      </c>
      <c r="U382" s="144"/>
    </row>
    <row r="383" spans="1:21" s="4" customFormat="1" ht="33" hidden="1" customHeight="1">
      <c r="A383" s="118"/>
      <c r="B383" s="119">
        <v>43566</v>
      </c>
      <c r="C383" s="121">
        <v>324098</v>
      </c>
      <c r="D383" s="118">
        <v>6574</v>
      </c>
      <c r="E383" s="127" t="s">
        <v>376</v>
      </c>
      <c r="F383" s="128" t="s">
        <v>580</v>
      </c>
      <c r="G383" s="119">
        <v>43654</v>
      </c>
      <c r="H383" s="119"/>
      <c r="I383" s="121" t="s">
        <v>26</v>
      </c>
      <c r="J383" s="138">
        <v>601</v>
      </c>
      <c r="K383" s="133">
        <v>4.75</v>
      </c>
      <c r="L383" s="131">
        <f t="shared" si="113"/>
        <v>2854.75</v>
      </c>
      <c r="M383" s="139">
        <v>4.3</v>
      </c>
      <c r="N383" s="133">
        <f t="shared" si="109"/>
        <v>2584.2999999999997</v>
      </c>
      <c r="O383" s="134">
        <f t="shared" si="114"/>
        <v>0.45000000000000018</v>
      </c>
      <c r="P383" s="140">
        <f t="shared" si="111"/>
        <v>270.4500000000001</v>
      </c>
      <c r="Q383" s="140"/>
      <c r="R383" s="141" t="s">
        <v>27</v>
      </c>
      <c r="S383" s="141">
        <v>0</v>
      </c>
      <c r="T383" s="88">
        <f t="shared" si="115"/>
        <v>0</v>
      </c>
      <c r="U383" s="144"/>
    </row>
    <row r="384" spans="1:21" s="4" customFormat="1" ht="33" hidden="1" customHeight="1">
      <c r="A384" s="118"/>
      <c r="B384" s="119">
        <v>43566</v>
      </c>
      <c r="C384" s="121">
        <v>324116</v>
      </c>
      <c r="D384" s="118">
        <v>6575</v>
      </c>
      <c r="E384" s="127" t="s">
        <v>376</v>
      </c>
      <c r="F384" s="128" t="s">
        <v>581</v>
      </c>
      <c r="G384" s="119">
        <v>43654</v>
      </c>
      <c r="H384" s="119"/>
      <c r="I384" s="121" t="s">
        <v>26</v>
      </c>
      <c r="J384" s="138">
        <v>1376</v>
      </c>
      <c r="K384" s="133">
        <v>4.0999999999999996</v>
      </c>
      <c r="L384" s="131">
        <f t="shared" si="113"/>
        <v>5641.5999999999995</v>
      </c>
      <c r="M384" s="139">
        <v>3.45</v>
      </c>
      <c r="N384" s="133">
        <f t="shared" si="109"/>
        <v>4747.2</v>
      </c>
      <c r="O384" s="134">
        <f t="shared" si="114"/>
        <v>0.64999999999999947</v>
      </c>
      <c r="P384" s="140">
        <f t="shared" si="111"/>
        <v>894.3999999999993</v>
      </c>
      <c r="Q384" s="140"/>
      <c r="R384" s="141" t="s">
        <v>27</v>
      </c>
      <c r="S384" s="141">
        <v>0</v>
      </c>
      <c r="T384" s="88">
        <f t="shared" si="115"/>
        <v>0</v>
      </c>
      <c r="U384" s="144"/>
    </row>
    <row r="385" spans="1:21" s="5" customFormat="1" ht="33" hidden="1" customHeight="1">
      <c r="A385" s="118"/>
      <c r="B385" s="119">
        <v>43566</v>
      </c>
      <c r="C385" s="121">
        <v>324125</v>
      </c>
      <c r="D385" s="118">
        <v>6575</v>
      </c>
      <c r="E385" s="127" t="s">
        <v>376</v>
      </c>
      <c r="F385" s="128" t="s">
        <v>581</v>
      </c>
      <c r="G385" s="119">
        <v>43654</v>
      </c>
      <c r="H385" s="119"/>
      <c r="I385" s="121" t="s">
        <v>26</v>
      </c>
      <c r="J385" s="138">
        <v>338</v>
      </c>
      <c r="K385" s="133">
        <v>4.0999999999999996</v>
      </c>
      <c r="L385" s="131">
        <f t="shared" si="113"/>
        <v>1385.8</v>
      </c>
      <c r="M385" s="139">
        <v>3.45</v>
      </c>
      <c r="N385" s="133">
        <f t="shared" si="109"/>
        <v>1166.1000000000001</v>
      </c>
      <c r="O385" s="134">
        <f t="shared" si="114"/>
        <v>0.64999999999999947</v>
      </c>
      <c r="P385" s="140">
        <f t="shared" si="111"/>
        <v>219.69999999999982</v>
      </c>
      <c r="Q385" s="140"/>
      <c r="R385" s="141" t="s">
        <v>27</v>
      </c>
      <c r="S385" s="141">
        <v>0</v>
      </c>
      <c r="T385" s="88">
        <f t="shared" si="115"/>
        <v>0</v>
      </c>
      <c r="U385" s="144"/>
    </row>
    <row r="386" spans="1:21" s="5" customFormat="1" ht="33" hidden="1" customHeight="1">
      <c r="A386" s="118"/>
      <c r="B386" s="119">
        <v>43566</v>
      </c>
      <c r="C386" s="121">
        <v>324134</v>
      </c>
      <c r="D386" s="118">
        <v>6575</v>
      </c>
      <c r="E386" s="127" t="s">
        <v>376</v>
      </c>
      <c r="F386" s="128" t="s">
        <v>581</v>
      </c>
      <c r="G386" s="119">
        <v>43654</v>
      </c>
      <c r="H386" s="119"/>
      <c r="I386" s="121" t="s">
        <v>26</v>
      </c>
      <c r="J386" s="138">
        <v>541</v>
      </c>
      <c r="K386" s="133">
        <v>4.0999999999999996</v>
      </c>
      <c r="L386" s="131">
        <f t="shared" si="113"/>
        <v>2218.1</v>
      </c>
      <c r="M386" s="139">
        <v>3.45</v>
      </c>
      <c r="N386" s="133">
        <f t="shared" si="109"/>
        <v>1866.45</v>
      </c>
      <c r="O386" s="134">
        <f t="shared" si="114"/>
        <v>0.64999999999999947</v>
      </c>
      <c r="P386" s="140">
        <f t="shared" si="111"/>
        <v>351.64999999999969</v>
      </c>
      <c r="Q386" s="140"/>
      <c r="R386" s="141" t="s">
        <v>27</v>
      </c>
      <c r="S386" s="141">
        <v>0</v>
      </c>
      <c r="T386" s="88">
        <f t="shared" si="115"/>
        <v>0</v>
      </c>
      <c r="U386" s="144"/>
    </row>
    <row r="387" spans="1:21" s="4" customFormat="1" ht="33" hidden="1" customHeight="1">
      <c r="A387" s="118"/>
      <c r="B387" s="119">
        <v>43566</v>
      </c>
      <c r="C387" s="121">
        <v>324170</v>
      </c>
      <c r="D387" s="118">
        <v>6577</v>
      </c>
      <c r="E387" s="127" t="s">
        <v>376</v>
      </c>
      <c r="F387" s="128" t="s">
        <v>582</v>
      </c>
      <c r="G387" s="119">
        <v>43654</v>
      </c>
      <c r="H387" s="119"/>
      <c r="I387" s="121" t="s">
        <v>26</v>
      </c>
      <c r="J387" s="138">
        <v>1296</v>
      </c>
      <c r="K387" s="133">
        <v>3.8</v>
      </c>
      <c r="L387" s="131">
        <f t="shared" si="113"/>
        <v>4924.8</v>
      </c>
      <c r="M387" s="139">
        <v>3.1</v>
      </c>
      <c r="N387" s="133">
        <f t="shared" si="109"/>
        <v>4017.6</v>
      </c>
      <c r="O387" s="134">
        <f t="shared" si="114"/>
        <v>0.69999999999999973</v>
      </c>
      <c r="P387" s="140">
        <f t="shared" si="111"/>
        <v>907.1999999999997</v>
      </c>
      <c r="Q387" s="140"/>
      <c r="R387" s="141" t="s">
        <v>27</v>
      </c>
      <c r="S387" s="141">
        <v>0</v>
      </c>
      <c r="T387" s="88">
        <f t="shared" si="115"/>
        <v>0</v>
      </c>
      <c r="U387" s="144"/>
    </row>
    <row r="388" spans="1:21" s="4" customFormat="1" ht="33" hidden="1" customHeight="1">
      <c r="A388" s="118"/>
      <c r="B388" s="119">
        <v>43566</v>
      </c>
      <c r="C388" s="121">
        <v>324199</v>
      </c>
      <c r="D388" s="118">
        <v>6577</v>
      </c>
      <c r="E388" s="127" t="s">
        <v>376</v>
      </c>
      <c r="F388" s="128" t="s">
        <v>582</v>
      </c>
      <c r="G388" s="119">
        <v>43654</v>
      </c>
      <c r="H388" s="119"/>
      <c r="I388" s="121" t="s">
        <v>26</v>
      </c>
      <c r="J388" s="138">
        <v>857</v>
      </c>
      <c r="K388" s="133">
        <v>3.8</v>
      </c>
      <c r="L388" s="131">
        <f t="shared" si="113"/>
        <v>3256.6</v>
      </c>
      <c r="M388" s="139">
        <v>3.1</v>
      </c>
      <c r="N388" s="133">
        <f t="shared" si="109"/>
        <v>2656.7000000000003</v>
      </c>
      <c r="O388" s="134">
        <f t="shared" si="114"/>
        <v>0.69999999999999973</v>
      </c>
      <c r="P388" s="140">
        <f t="shared" si="111"/>
        <v>599.89999999999975</v>
      </c>
      <c r="Q388" s="140"/>
      <c r="R388" s="141" t="s">
        <v>27</v>
      </c>
      <c r="S388" s="141">
        <v>0</v>
      </c>
      <c r="T388" s="88">
        <f t="shared" si="115"/>
        <v>0</v>
      </c>
      <c r="U388" s="144"/>
    </row>
    <row r="389" spans="1:21" s="4" customFormat="1" ht="33" hidden="1" customHeight="1">
      <c r="A389" s="118"/>
      <c r="B389" s="119">
        <v>43566</v>
      </c>
      <c r="C389" s="121">
        <v>324208</v>
      </c>
      <c r="D389" s="118">
        <v>6577</v>
      </c>
      <c r="E389" s="127" t="s">
        <v>376</v>
      </c>
      <c r="F389" s="128" t="s">
        <v>582</v>
      </c>
      <c r="G389" s="119">
        <v>43654</v>
      </c>
      <c r="H389" s="119"/>
      <c r="I389" s="121" t="s">
        <v>26</v>
      </c>
      <c r="J389" s="138">
        <v>541</v>
      </c>
      <c r="K389" s="133">
        <v>3.8</v>
      </c>
      <c r="L389" s="131">
        <f t="shared" si="113"/>
        <v>2055.7999999999997</v>
      </c>
      <c r="M389" s="139">
        <v>3.1</v>
      </c>
      <c r="N389" s="133">
        <f t="shared" si="109"/>
        <v>1677.1000000000001</v>
      </c>
      <c r="O389" s="134">
        <f t="shared" si="114"/>
        <v>0.69999999999999973</v>
      </c>
      <c r="P389" s="140">
        <f t="shared" si="111"/>
        <v>378.69999999999987</v>
      </c>
      <c r="Q389" s="140"/>
      <c r="R389" s="141" t="s">
        <v>27</v>
      </c>
      <c r="S389" s="141">
        <v>0</v>
      </c>
      <c r="T389" s="88">
        <f t="shared" ref="T389:T394" si="116">+S389*J389</f>
        <v>0</v>
      </c>
      <c r="U389" s="144"/>
    </row>
    <row r="390" spans="1:21" s="4" customFormat="1" ht="33" hidden="1" customHeight="1">
      <c r="A390" s="118"/>
      <c r="B390" s="119">
        <v>43566</v>
      </c>
      <c r="C390" s="121">
        <v>324235</v>
      </c>
      <c r="D390" s="118">
        <v>6578</v>
      </c>
      <c r="E390" s="127" t="s">
        <v>376</v>
      </c>
      <c r="F390" s="128" t="s">
        <v>583</v>
      </c>
      <c r="G390" s="119">
        <v>43654</v>
      </c>
      <c r="H390" s="119"/>
      <c r="I390" s="121" t="s">
        <v>26</v>
      </c>
      <c r="J390" s="138">
        <v>656</v>
      </c>
      <c r="K390" s="133">
        <v>3.7</v>
      </c>
      <c r="L390" s="131">
        <f t="shared" si="113"/>
        <v>2427.2000000000003</v>
      </c>
      <c r="M390" s="139">
        <v>2.95</v>
      </c>
      <c r="N390" s="133">
        <f t="shared" si="109"/>
        <v>1935.2</v>
      </c>
      <c r="O390" s="134">
        <f t="shared" si="114"/>
        <v>0.75</v>
      </c>
      <c r="P390" s="140">
        <f t="shared" si="111"/>
        <v>492</v>
      </c>
      <c r="Q390" s="140"/>
      <c r="R390" s="141" t="s">
        <v>27</v>
      </c>
      <c r="S390" s="141">
        <v>0</v>
      </c>
      <c r="T390" s="88">
        <f t="shared" si="116"/>
        <v>0</v>
      </c>
      <c r="U390" s="144"/>
    </row>
    <row r="391" spans="1:21" s="4" customFormat="1" ht="33" hidden="1" customHeight="1">
      <c r="A391" s="118"/>
      <c r="B391" s="119">
        <v>43566</v>
      </c>
      <c r="C391" s="121">
        <v>324253</v>
      </c>
      <c r="D391" s="118">
        <v>6578</v>
      </c>
      <c r="E391" s="127" t="s">
        <v>376</v>
      </c>
      <c r="F391" s="128" t="s">
        <v>583</v>
      </c>
      <c r="G391" s="119">
        <v>43654</v>
      </c>
      <c r="H391" s="119"/>
      <c r="I391" s="121" t="s">
        <v>26</v>
      </c>
      <c r="J391" s="138">
        <v>424</v>
      </c>
      <c r="K391" s="133">
        <v>3.7</v>
      </c>
      <c r="L391" s="131">
        <f t="shared" si="113"/>
        <v>1568.8000000000002</v>
      </c>
      <c r="M391" s="139">
        <v>2.95</v>
      </c>
      <c r="N391" s="133">
        <f t="shared" ref="N391:N428" si="117">+M391*J391</f>
        <v>1250.8000000000002</v>
      </c>
      <c r="O391" s="134">
        <f t="shared" si="114"/>
        <v>0.75</v>
      </c>
      <c r="P391" s="140">
        <f t="shared" ref="P391:P428" si="118">+O391*J391</f>
        <v>318</v>
      </c>
      <c r="Q391" s="140"/>
      <c r="R391" s="141" t="s">
        <v>27</v>
      </c>
      <c r="S391" s="141">
        <v>0</v>
      </c>
      <c r="T391" s="88">
        <f t="shared" si="116"/>
        <v>0</v>
      </c>
      <c r="U391" s="144"/>
    </row>
    <row r="392" spans="1:21" s="4" customFormat="1" ht="33" hidden="1" customHeight="1">
      <c r="A392" s="118"/>
      <c r="B392" s="119">
        <v>43566</v>
      </c>
      <c r="C392" s="121">
        <v>324262</v>
      </c>
      <c r="D392" s="118">
        <v>6578</v>
      </c>
      <c r="E392" s="127" t="s">
        <v>376</v>
      </c>
      <c r="F392" s="128" t="s">
        <v>583</v>
      </c>
      <c r="G392" s="119">
        <v>43654</v>
      </c>
      <c r="H392" s="119"/>
      <c r="I392" s="121" t="s">
        <v>26</v>
      </c>
      <c r="J392" s="138">
        <v>440</v>
      </c>
      <c r="K392" s="133">
        <v>3.7</v>
      </c>
      <c r="L392" s="131">
        <f t="shared" si="113"/>
        <v>1628</v>
      </c>
      <c r="M392" s="3">
        <v>2.95</v>
      </c>
      <c r="N392" s="133">
        <f t="shared" si="117"/>
        <v>1298</v>
      </c>
      <c r="O392" s="134">
        <f t="shared" si="114"/>
        <v>0.75</v>
      </c>
      <c r="P392" s="140">
        <f t="shared" si="118"/>
        <v>330</v>
      </c>
      <c r="Q392" s="140"/>
      <c r="R392" s="141" t="s">
        <v>27</v>
      </c>
      <c r="S392" s="141">
        <v>0</v>
      </c>
      <c r="T392" s="88">
        <f t="shared" si="116"/>
        <v>0</v>
      </c>
      <c r="U392" s="144"/>
    </row>
    <row r="393" spans="1:21" s="4" customFormat="1" ht="33" hidden="1" customHeight="1">
      <c r="A393" s="118"/>
      <c r="B393" s="119">
        <v>43566</v>
      </c>
      <c r="C393" s="121">
        <v>324309</v>
      </c>
      <c r="D393" s="118">
        <v>6579</v>
      </c>
      <c r="E393" s="127" t="s">
        <v>376</v>
      </c>
      <c r="F393" s="128" t="s">
        <v>584</v>
      </c>
      <c r="G393" s="119">
        <v>43654</v>
      </c>
      <c r="H393" s="119"/>
      <c r="I393" s="121" t="s">
        <v>26</v>
      </c>
      <c r="J393" s="138">
        <v>1280</v>
      </c>
      <c r="K393" s="133">
        <v>4.25</v>
      </c>
      <c r="L393" s="131">
        <f t="shared" si="113"/>
        <v>5440</v>
      </c>
      <c r="M393" s="139">
        <v>3.8</v>
      </c>
      <c r="N393" s="133">
        <f t="shared" si="117"/>
        <v>4864</v>
      </c>
      <c r="O393" s="134">
        <f t="shared" si="114"/>
        <v>0.45000000000000018</v>
      </c>
      <c r="P393" s="140">
        <f t="shared" si="118"/>
        <v>576.00000000000023</v>
      </c>
      <c r="Q393" s="140"/>
      <c r="R393" s="141" t="s">
        <v>27</v>
      </c>
      <c r="S393" s="141">
        <v>0</v>
      </c>
      <c r="T393" s="88">
        <f t="shared" si="116"/>
        <v>0</v>
      </c>
      <c r="U393" s="144"/>
    </row>
    <row r="394" spans="1:21" s="4" customFormat="1" ht="33" hidden="1" customHeight="1">
      <c r="A394" s="118"/>
      <c r="B394" s="119">
        <v>43566</v>
      </c>
      <c r="C394" s="121">
        <v>324327</v>
      </c>
      <c r="D394" s="118">
        <v>6579</v>
      </c>
      <c r="E394" s="127" t="s">
        <v>376</v>
      </c>
      <c r="F394" s="128" t="s">
        <v>584</v>
      </c>
      <c r="G394" s="119">
        <v>43654</v>
      </c>
      <c r="H394" s="119"/>
      <c r="I394" s="121" t="s">
        <v>26</v>
      </c>
      <c r="J394" s="138">
        <v>1918</v>
      </c>
      <c r="K394" s="133">
        <v>4.25</v>
      </c>
      <c r="L394" s="131">
        <f t="shared" si="113"/>
        <v>8151.5</v>
      </c>
      <c r="M394" s="139">
        <v>3.8</v>
      </c>
      <c r="N394" s="133">
        <f t="shared" si="117"/>
        <v>7288.4</v>
      </c>
      <c r="O394" s="134">
        <f t="shared" si="114"/>
        <v>0.45000000000000018</v>
      </c>
      <c r="P394" s="140">
        <f t="shared" si="118"/>
        <v>863.10000000000036</v>
      </c>
      <c r="Q394" s="140"/>
      <c r="R394" s="141" t="s">
        <v>27</v>
      </c>
      <c r="S394" s="141">
        <v>0</v>
      </c>
      <c r="T394" s="88">
        <f t="shared" si="116"/>
        <v>0</v>
      </c>
      <c r="U394" s="144"/>
    </row>
    <row r="395" spans="1:21" s="4" customFormat="1" ht="33" hidden="1" customHeight="1">
      <c r="A395" s="118"/>
      <c r="B395" s="119">
        <v>43566</v>
      </c>
      <c r="C395" s="121">
        <v>324336</v>
      </c>
      <c r="D395" s="118">
        <v>6579</v>
      </c>
      <c r="E395" s="127" t="s">
        <v>376</v>
      </c>
      <c r="F395" s="128" t="s">
        <v>584</v>
      </c>
      <c r="G395" s="119">
        <v>43654</v>
      </c>
      <c r="H395" s="119"/>
      <c r="I395" s="121" t="s">
        <v>26</v>
      </c>
      <c r="J395" s="138">
        <v>760</v>
      </c>
      <c r="K395" s="133">
        <v>4.25</v>
      </c>
      <c r="L395" s="131">
        <f t="shared" si="113"/>
        <v>3230</v>
      </c>
      <c r="M395" s="139">
        <v>3.8</v>
      </c>
      <c r="N395" s="133">
        <f t="shared" si="117"/>
        <v>2888</v>
      </c>
      <c r="O395" s="134">
        <f t="shared" si="114"/>
        <v>0.45000000000000018</v>
      </c>
      <c r="P395" s="140">
        <f t="shared" si="118"/>
        <v>342.00000000000011</v>
      </c>
      <c r="Q395" s="140"/>
      <c r="R395" s="141" t="s">
        <v>27</v>
      </c>
      <c r="S395" s="141">
        <v>0</v>
      </c>
      <c r="T395" s="88">
        <f t="shared" ref="T395:T404" si="119">+S395*J395</f>
        <v>0</v>
      </c>
      <c r="U395" s="144"/>
    </row>
    <row r="396" spans="1:21" s="4" customFormat="1" ht="33" hidden="1" customHeight="1">
      <c r="A396" s="118"/>
      <c r="B396" s="119">
        <v>43566</v>
      </c>
      <c r="C396" s="121">
        <v>324354</v>
      </c>
      <c r="D396" s="118">
        <v>6580</v>
      </c>
      <c r="E396" s="127" t="s">
        <v>376</v>
      </c>
      <c r="F396" s="128" t="s">
        <v>585</v>
      </c>
      <c r="G396" s="119">
        <v>43654</v>
      </c>
      <c r="H396" s="119"/>
      <c r="I396" s="121" t="s">
        <v>26</v>
      </c>
      <c r="J396" s="138">
        <v>624</v>
      </c>
      <c r="K396" s="133">
        <v>4.25</v>
      </c>
      <c r="L396" s="131">
        <f t="shared" si="113"/>
        <v>2652</v>
      </c>
      <c r="M396" s="139">
        <v>3.8</v>
      </c>
      <c r="N396" s="133">
        <f t="shared" si="117"/>
        <v>2371.1999999999998</v>
      </c>
      <c r="O396" s="134">
        <f t="shared" si="114"/>
        <v>0.45000000000000018</v>
      </c>
      <c r="P396" s="140">
        <f t="shared" si="118"/>
        <v>280.80000000000013</v>
      </c>
      <c r="Q396" s="140"/>
      <c r="R396" s="141" t="s">
        <v>27</v>
      </c>
      <c r="S396" s="141">
        <v>0</v>
      </c>
      <c r="T396" s="88">
        <f t="shared" si="119"/>
        <v>0</v>
      </c>
      <c r="U396" s="144"/>
    </row>
    <row r="397" spans="1:21" s="4" customFormat="1" ht="33" hidden="1" customHeight="1">
      <c r="A397" s="118"/>
      <c r="B397" s="119">
        <v>43566</v>
      </c>
      <c r="C397" s="121">
        <v>324363</v>
      </c>
      <c r="D397" s="145" t="s">
        <v>586</v>
      </c>
      <c r="E397" s="127" t="s">
        <v>376</v>
      </c>
      <c r="F397" s="128" t="s">
        <v>585</v>
      </c>
      <c r="G397" s="119">
        <v>43654</v>
      </c>
      <c r="H397" s="119"/>
      <c r="I397" s="121" t="s">
        <v>26</v>
      </c>
      <c r="J397" s="138">
        <v>944</v>
      </c>
      <c r="K397" s="133">
        <v>4.25</v>
      </c>
      <c r="L397" s="131">
        <f t="shared" si="113"/>
        <v>4012</v>
      </c>
      <c r="M397" s="139">
        <v>3.8</v>
      </c>
      <c r="N397" s="133">
        <f t="shared" si="117"/>
        <v>3587.2</v>
      </c>
      <c r="O397" s="134">
        <f t="shared" si="114"/>
        <v>0.45000000000000018</v>
      </c>
      <c r="P397" s="140">
        <f t="shared" si="118"/>
        <v>424.80000000000018</v>
      </c>
      <c r="Q397" s="140"/>
      <c r="R397" s="141" t="s">
        <v>27</v>
      </c>
      <c r="S397" s="141">
        <v>0</v>
      </c>
      <c r="T397" s="88">
        <f t="shared" si="119"/>
        <v>0</v>
      </c>
      <c r="U397" s="144"/>
    </row>
    <row r="398" spans="1:21" s="4" customFormat="1" ht="33" hidden="1" customHeight="1">
      <c r="A398" s="118"/>
      <c r="B398" s="119">
        <v>43566</v>
      </c>
      <c r="C398" s="121">
        <v>324372</v>
      </c>
      <c r="D398" s="145" t="s">
        <v>586</v>
      </c>
      <c r="E398" s="127" t="s">
        <v>376</v>
      </c>
      <c r="F398" s="128" t="s">
        <v>585</v>
      </c>
      <c r="G398" s="119">
        <v>43654</v>
      </c>
      <c r="H398" s="119"/>
      <c r="I398" s="121" t="s">
        <v>26</v>
      </c>
      <c r="J398" s="138">
        <v>659</v>
      </c>
      <c r="K398" s="133">
        <v>4.25</v>
      </c>
      <c r="L398" s="131">
        <f t="shared" si="113"/>
        <v>2800.75</v>
      </c>
      <c r="M398" s="139">
        <v>3.8</v>
      </c>
      <c r="N398" s="133">
        <f t="shared" si="117"/>
        <v>2504.1999999999998</v>
      </c>
      <c r="O398" s="134">
        <f t="shared" si="114"/>
        <v>0.45000000000000018</v>
      </c>
      <c r="P398" s="140">
        <f t="shared" si="118"/>
        <v>296.55000000000013</v>
      </c>
      <c r="Q398" s="140"/>
      <c r="R398" s="141" t="s">
        <v>27</v>
      </c>
      <c r="S398" s="141">
        <v>0</v>
      </c>
      <c r="T398" s="88">
        <f t="shared" si="119"/>
        <v>0</v>
      </c>
      <c r="U398" s="144"/>
    </row>
    <row r="399" spans="1:21" s="4" customFormat="1" ht="33" hidden="1" customHeight="1">
      <c r="A399" s="118"/>
      <c r="B399" s="119">
        <v>43566</v>
      </c>
      <c r="C399" s="121">
        <v>324381</v>
      </c>
      <c r="D399" s="145" t="s">
        <v>587</v>
      </c>
      <c r="E399" s="127" t="s">
        <v>376</v>
      </c>
      <c r="F399" s="128" t="s">
        <v>588</v>
      </c>
      <c r="G399" s="119">
        <v>43654</v>
      </c>
      <c r="H399" s="119"/>
      <c r="I399" s="121" t="s">
        <v>26</v>
      </c>
      <c r="J399" s="138">
        <v>1472</v>
      </c>
      <c r="K399" s="133">
        <v>4.45</v>
      </c>
      <c r="L399" s="131">
        <f t="shared" si="113"/>
        <v>6550.4000000000005</v>
      </c>
      <c r="M399" s="139">
        <v>3.8</v>
      </c>
      <c r="N399" s="133">
        <f t="shared" si="117"/>
        <v>5593.5999999999995</v>
      </c>
      <c r="O399" s="134">
        <f t="shared" si="114"/>
        <v>0.65000000000000036</v>
      </c>
      <c r="P399" s="140">
        <f t="shared" si="118"/>
        <v>956.80000000000052</v>
      </c>
      <c r="Q399" s="140"/>
      <c r="R399" s="141" t="s">
        <v>27</v>
      </c>
      <c r="S399" s="141">
        <v>0</v>
      </c>
      <c r="T399" s="88">
        <f t="shared" si="119"/>
        <v>0</v>
      </c>
      <c r="U399" s="144"/>
    </row>
    <row r="400" spans="1:21" s="4" customFormat="1" ht="33" hidden="1" customHeight="1">
      <c r="A400" s="118"/>
      <c r="B400" s="119">
        <v>43566</v>
      </c>
      <c r="C400" s="121">
        <v>324390</v>
      </c>
      <c r="D400" s="145" t="s">
        <v>587</v>
      </c>
      <c r="E400" s="127" t="s">
        <v>376</v>
      </c>
      <c r="F400" s="128" t="s">
        <v>588</v>
      </c>
      <c r="G400" s="119">
        <v>43654</v>
      </c>
      <c r="H400" s="119"/>
      <c r="I400" s="121" t="s">
        <v>26</v>
      </c>
      <c r="J400" s="138">
        <v>786</v>
      </c>
      <c r="K400" s="133">
        <v>4.45</v>
      </c>
      <c r="L400" s="131">
        <f t="shared" si="113"/>
        <v>3497.7000000000003</v>
      </c>
      <c r="M400" s="139">
        <v>3.8</v>
      </c>
      <c r="N400" s="133">
        <f t="shared" si="117"/>
        <v>2986.7999999999997</v>
      </c>
      <c r="O400" s="134">
        <f t="shared" si="114"/>
        <v>0.65000000000000036</v>
      </c>
      <c r="P400" s="140">
        <f t="shared" si="118"/>
        <v>510.90000000000026</v>
      </c>
      <c r="Q400" s="140"/>
      <c r="R400" s="141" t="s">
        <v>27</v>
      </c>
      <c r="S400" s="141">
        <v>0</v>
      </c>
      <c r="T400" s="88">
        <f t="shared" si="119"/>
        <v>0</v>
      </c>
      <c r="U400" s="144"/>
    </row>
    <row r="401" spans="1:21" s="4" customFormat="1" ht="33" hidden="1" customHeight="1">
      <c r="A401" s="118"/>
      <c r="B401" s="119">
        <v>43566</v>
      </c>
      <c r="C401" s="121">
        <v>324400</v>
      </c>
      <c r="D401" s="145" t="s">
        <v>587</v>
      </c>
      <c r="E401" s="127" t="s">
        <v>376</v>
      </c>
      <c r="F401" s="128" t="s">
        <v>588</v>
      </c>
      <c r="G401" s="119">
        <v>43654</v>
      </c>
      <c r="H401" s="119"/>
      <c r="I401" s="121" t="s">
        <v>26</v>
      </c>
      <c r="J401" s="138">
        <v>481</v>
      </c>
      <c r="K401" s="133">
        <v>4.45</v>
      </c>
      <c r="L401" s="131">
        <f t="shared" si="113"/>
        <v>2140.4500000000003</v>
      </c>
      <c r="M401" s="139">
        <v>3.8</v>
      </c>
      <c r="N401" s="133">
        <f t="shared" si="117"/>
        <v>1827.8</v>
      </c>
      <c r="O401" s="134">
        <f t="shared" si="114"/>
        <v>0.65000000000000036</v>
      </c>
      <c r="P401" s="140">
        <f t="shared" si="118"/>
        <v>312.65000000000015</v>
      </c>
      <c r="Q401" s="140"/>
      <c r="R401" s="141" t="s">
        <v>27</v>
      </c>
      <c r="S401" s="141">
        <v>0</v>
      </c>
      <c r="T401" s="88">
        <f t="shared" si="119"/>
        <v>0</v>
      </c>
      <c r="U401" s="144"/>
    </row>
    <row r="402" spans="1:21" s="4" customFormat="1" ht="33" hidden="1" customHeight="1">
      <c r="A402" s="118"/>
      <c r="B402" s="119">
        <v>43566</v>
      </c>
      <c r="C402" s="121">
        <v>324428</v>
      </c>
      <c r="D402" s="145" t="s">
        <v>589</v>
      </c>
      <c r="E402" s="127" t="s">
        <v>376</v>
      </c>
      <c r="F402" s="128" t="s">
        <v>590</v>
      </c>
      <c r="G402" s="119">
        <v>43654</v>
      </c>
      <c r="H402" s="119"/>
      <c r="I402" s="121" t="s">
        <v>26</v>
      </c>
      <c r="J402" s="138">
        <v>416</v>
      </c>
      <c r="K402" s="133">
        <v>3.95</v>
      </c>
      <c r="L402" s="131">
        <f t="shared" si="113"/>
        <v>1643.2</v>
      </c>
      <c r="M402" s="139">
        <v>3.4</v>
      </c>
      <c r="N402" s="133">
        <f t="shared" si="117"/>
        <v>1414.3999999999999</v>
      </c>
      <c r="O402" s="134">
        <f t="shared" si="114"/>
        <v>0.55000000000000027</v>
      </c>
      <c r="P402" s="140">
        <f t="shared" si="118"/>
        <v>228.80000000000013</v>
      </c>
      <c r="Q402" s="140"/>
      <c r="R402" s="141" t="s">
        <v>27</v>
      </c>
      <c r="S402" s="141">
        <v>0</v>
      </c>
      <c r="T402" s="88">
        <f t="shared" si="119"/>
        <v>0</v>
      </c>
      <c r="U402" s="144"/>
    </row>
    <row r="403" spans="1:21" s="4" customFormat="1" ht="33" hidden="1" customHeight="1">
      <c r="A403" s="118"/>
      <c r="B403" s="119">
        <v>43566</v>
      </c>
      <c r="C403" s="121">
        <v>324437</v>
      </c>
      <c r="D403" s="145" t="s">
        <v>589</v>
      </c>
      <c r="E403" s="127" t="s">
        <v>376</v>
      </c>
      <c r="F403" s="128" t="s">
        <v>590</v>
      </c>
      <c r="G403" s="119">
        <v>43654</v>
      </c>
      <c r="H403" s="119"/>
      <c r="I403" s="121" t="s">
        <v>26</v>
      </c>
      <c r="J403" s="138">
        <v>229</v>
      </c>
      <c r="K403" s="133">
        <v>3.95</v>
      </c>
      <c r="L403" s="131">
        <f t="shared" si="113"/>
        <v>904.55000000000007</v>
      </c>
      <c r="M403" s="139">
        <v>3.4</v>
      </c>
      <c r="N403" s="133">
        <f t="shared" si="117"/>
        <v>778.6</v>
      </c>
      <c r="O403" s="134">
        <f t="shared" si="114"/>
        <v>0.55000000000000027</v>
      </c>
      <c r="P403" s="140">
        <f t="shared" si="118"/>
        <v>125.95000000000006</v>
      </c>
      <c r="Q403" s="140"/>
      <c r="R403" s="141" t="s">
        <v>27</v>
      </c>
      <c r="S403" s="141">
        <v>0</v>
      </c>
      <c r="T403" s="88">
        <f t="shared" si="119"/>
        <v>0</v>
      </c>
      <c r="U403" s="144"/>
    </row>
    <row r="404" spans="1:21" s="4" customFormat="1" ht="33" hidden="1" customHeight="1">
      <c r="A404" s="118"/>
      <c r="B404" s="119">
        <v>43566</v>
      </c>
      <c r="C404" s="121">
        <v>324446</v>
      </c>
      <c r="D404" s="145" t="s">
        <v>589</v>
      </c>
      <c r="E404" s="127" t="s">
        <v>376</v>
      </c>
      <c r="F404" s="128" t="s">
        <v>590</v>
      </c>
      <c r="G404" s="119">
        <v>43654</v>
      </c>
      <c r="H404" s="119"/>
      <c r="I404" s="121" t="s">
        <v>26</v>
      </c>
      <c r="J404" s="138">
        <v>421</v>
      </c>
      <c r="K404" s="133">
        <v>3.95</v>
      </c>
      <c r="L404" s="131">
        <f t="shared" si="113"/>
        <v>1662.95</v>
      </c>
      <c r="M404" s="139">
        <v>3.4</v>
      </c>
      <c r="N404" s="133">
        <f t="shared" si="117"/>
        <v>1431.3999999999999</v>
      </c>
      <c r="O404" s="134">
        <f t="shared" si="114"/>
        <v>0.55000000000000027</v>
      </c>
      <c r="P404" s="140">
        <f t="shared" si="118"/>
        <v>231.55000000000013</v>
      </c>
      <c r="Q404" s="140"/>
      <c r="R404" s="141" t="s">
        <v>27</v>
      </c>
      <c r="S404" s="141">
        <v>0</v>
      </c>
      <c r="T404" s="88">
        <f t="shared" si="119"/>
        <v>0</v>
      </c>
      <c r="U404" s="144"/>
    </row>
    <row r="405" spans="1:21" s="4" customFormat="1" ht="33" hidden="1" customHeight="1">
      <c r="A405" s="118"/>
      <c r="B405" s="119">
        <v>43566</v>
      </c>
      <c r="C405" s="121">
        <v>324464</v>
      </c>
      <c r="D405" s="145" t="s">
        <v>591</v>
      </c>
      <c r="E405" s="127" t="s">
        <v>376</v>
      </c>
      <c r="F405" s="128" t="s">
        <v>592</v>
      </c>
      <c r="G405" s="119">
        <v>43654</v>
      </c>
      <c r="H405" s="119"/>
      <c r="I405" s="121" t="s">
        <v>26</v>
      </c>
      <c r="J405" s="138">
        <v>1952</v>
      </c>
      <c r="K405" s="133">
        <v>5.75</v>
      </c>
      <c r="L405" s="131">
        <f t="shared" si="113"/>
        <v>11224</v>
      </c>
      <c r="M405" s="139">
        <v>4.8</v>
      </c>
      <c r="N405" s="133">
        <f t="shared" si="117"/>
        <v>9369.6</v>
      </c>
      <c r="O405" s="134">
        <f t="shared" si="114"/>
        <v>0.95000000000000018</v>
      </c>
      <c r="P405" s="140">
        <f t="shared" si="118"/>
        <v>1854.4000000000003</v>
      </c>
      <c r="Q405" s="140"/>
      <c r="R405" s="141" t="s">
        <v>27</v>
      </c>
      <c r="S405" s="141">
        <v>0</v>
      </c>
      <c r="T405" s="88">
        <f t="shared" ref="T405:T416" si="120">+S405*J405</f>
        <v>0</v>
      </c>
      <c r="U405" s="144"/>
    </row>
    <row r="406" spans="1:21" s="4" customFormat="1" ht="33" hidden="1" customHeight="1">
      <c r="A406" s="118"/>
      <c r="B406" s="119">
        <v>43566</v>
      </c>
      <c r="C406" s="121">
        <v>324482</v>
      </c>
      <c r="D406" s="145" t="s">
        <v>591</v>
      </c>
      <c r="E406" s="127" t="s">
        <v>376</v>
      </c>
      <c r="F406" s="128" t="s">
        <v>592</v>
      </c>
      <c r="G406" s="119">
        <v>43654</v>
      </c>
      <c r="H406" s="119"/>
      <c r="I406" s="121" t="s">
        <v>26</v>
      </c>
      <c r="J406" s="138">
        <v>848</v>
      </c>
      <c r="K406" s="133">
        <v>5.75</v>
      </c>
      <c r="L406" s="131">
        <f t="shared" si="113"/>
        <v>4876</v>
      </c>
      <c r="M406" s="139">
        <v>4.8</v>
      </c>
      <c r="N406" s="133">
        <f t="shared" si="117"/>
        <v>4070.3999999999996</v>
      </c>
      <c r="O406" s="134">
        <f t="shared" si="114"/>
        <v>0.95000000000000018</v>
      </c>
      <c r="P406" s="140">
        <f t="shared" si="118"/>
        <v>805.60000000000014</v>
      </c>
      <c r="Q406" s="140"/>
      <c r="R406" s="141" t="s">
        <v>27</v>
      </c>
      <c r="S406" s="141">
        <v>0</v>
      </c>
      <c r="T406" s="88">
        <f t="shared" si="120"/>
        <v>0</v>
      </c>
      <c r="U406" s="144"/>
    </row>
    <row r="407" spans="1:21" s="4" customFormat="1" ht="33" hidden="1" customHeight="1">
      <c r="A407" s="118"/>
      <c r="B407" s="119">
        <v>43566</v>
      </c>
      <c r="C407" s="121">
        <v>324491</v>
      </c>
      <c r="D407" s="145" t="s">
        <v>591</v>
      </c>
      <c r="E407" s="127" t="s">
        <v>376</v>
      </c>
      <c r="F407" s="128" t="s">
        <v>592</v>
      </c>
      <c r="G407" s="119">
        <v>43654</v>
      </c>
      <c r="H407" s="119"/>
      <c r="I407" s="121" t="s">
        <v>26</v>
      </c>
      <c r="J407" s="138">
        <v>673</v>
      </c>
      <c r="K407" s="133">
        <v>5.75</v>
      </c>
      <c r="L407" s="131">
        <f t="shared" si="113"/>
        <v>3869.75</v>
      </c>
      <c r="M407" s="139">
        <v>4.8</v>
      </c>
      <c r="N407" s="133">
        <f t="shared" si="117"/>
        <v>3230.4</v>
      </c>
      <c r="O407" s="134">
        <f t="shared" si="114"/>
        <v>0.95000000000000018</v>
      </c>
      <c r="P407" s="140">
        <f t="shared" si="118"/>
        <v>639.35000000000014</v>
      </c>
      <c r="Q407" s="140"/>
      <c r="R407" s="141" t="s">
        <v>27</v>
      </c>
      <c r="S407" s="141">
        <v>0</v>
      </c>
      <c r="T407" s="88">
        <f t="shared" si="120"/>
        <v>0</v>
      </c>
      <c r="U407" s="144"/>
    </row>
    <row r="408" spans="1:21" s="4" customFormat="1" ht="33" hidden="1" customHeight="1">
      <c r="A408" s="118"/>
      <c r="B408" s="119">
        <v>43566</v>
      </c>
      <c r="C408" s="121">
        <v>324510</v>
      </c>
      <c r="D408" s="145" t="s">
        <v>593</v>
      </c>
      <c r="E408" s="127" t="s">
        <v>376</v>
      </c>
      <c r="F408" s="128" t="s">
        <v>594</v>
      </c>
      <c r="G408" s="119">
        <v>43654</v>
      </c>
      <c r="H408" s="119"/>
      <c r="I408" s="121" t="s">
        <v>26</v>
      </c>
      <c r="J408" s="138">
        <v>1184</v>
      </c>
      <c r="K408" s="133">
        <v>5.25</v>
      </c>
      <c r="L408" s="131">
        <f t="shared" si="113"/>
        <v>6216</v>
      </c>
      <c r="M408" s="139">
        <v>4.2</v>
      </c>
      <c r="N408" s="133">
        <f t="shared" si="117"/>
        <v>4972.8</v>
      </c>
      <c r="O408" s="134">
        <f t="shared" si="114"/>
        <v>1.0499999999999998</v>
      </c>
      <c r="P408" s="140">
        <f t="shared" si="118"/>
        <v>1243.1999999999998</v>
      </c>
      <c r="Q408" s="140"/>
      <c r="R408" s="141" t="s">
        <v>27</v>
      </c>
      <c r="S408" s="141">
        <v>0</v>
      </c>
      <c r="T408" s="88">
        <f t="shared" si="120"/>
        <v>0</v>
      </c>
      <c r="U408" s="144"/>
    </row>
    <row r="409" spans="1:21" s="4" customFormat="1" ht="33" hidden="1" customHeight="1">
      <c r="A409" s="118"/>
      <c r="B409" s="119">
        <v>43566</v>
      </c>
      <c r="C409" s="121">
        <v>324529</v>
      </c>
      <c r="D409" s="145" t="s">
        <v>593</v>
      </c>
      <c r="E409" s="127" t="s">
        <v>376</v>
      </c>
      <c r="F409" s="128" t="s">
        <v>594</v>
      </c>
      <c r="G409" s="119">
        <v>43654</v>
      </c>
      <c r="H409" s="119"/>
      <c r="I409" s="121" t="s">
        <v>26</v>
      </c>
      <c r="J409" s="138">
        <v>517</v>
      </c>
      <c r="K409" s="133">
        <v>5.25</v>
      </c>
      <c r="L409" s="131">
        <f t="shared" si="113"/>
        <v>2714.25</v>
      </c>
      <c r="M409" s="139">
        <v>4.2</v>
      </c>
      <c r="N409" s="133">
        <f t="shared" si="117"/>
        <v>2171.4</v>
      </c>
      <c r="O409" s="134">
        <f t="shared" si="114"/>
        <v>1.0499999999999998</v>
      </c>
      <c r="P409" s="140">
        <f t="shared" si="118"/>
        <v>542.84999999999991</v>
      </c>
      <c r="Q409" s="140"/>
      <c r="R409" s="141" t="s">
        <v>27</v>
      </c>
      <c r="S409" s="141">
        <v>0</v>
      </c>
      <c r="T409" s="88">
        <f t="shared" si="120"/>
        <v>0</v>
      </c>
      <c r="U409" s="144"/>
    </row>
    <row r="410" spans="1:21" s="4" customFormat="1" ht="33" hidden="1" customHeight="1">
      <c r="A410" s="118"/>
      <c r="B410" s="119">
        <v>43566</v>
      </c>
      <c r="C410" s="121">
        <v>324538</v>
      </c>
      <c r="D410" s="145" t="s">
        <v>593</v>
      </c>
      <c r="E410" s="127" t="s">
        <v>376</v>
      </c>
      <c r="F410" s="128" t="s">
        <v>594</v>
      </c>
      <c r="G410" s="119">
        <v>43654</v>
      </c>
      <c r="H410" s="119"/>
      <c r="I410" s="121" t="s">
        <v>26</v>
      </c>
      <c r="J410" s="138">
        <v>696</v>
      </c>
      <c r="K410" s="133">
        <v>5.25</v>
      </c>
      <c r="L410" s="131">
        <f t="shared" si="113"/>
        <v>3654</v>
      </c>
      <c r="M410" s="139">
        <v>4.2</v>
      </c>
      <c r="N410" s="133">
        <f t="shared" si="117"/>
        <v>2923.2000000000003</v>
      </c>
      <c r="O410" s="134">
        <f t="shared" si="114"/>
        <v>1.0499999999999998</v>
      </c>
      <c r="P410" s="140">
        <f t="shared" si="118"/>
        <v>730.79999999999984</v>
      </c>
      <c r="Q410" s="140"/>
      <c r="R410" s="141" t="s">
        <v>27</v>
      </c>
      <c r="S410" s="141">
        <v>0</v>
      </c>
      <c r="T410" s="88">
        <f t="shared" si="120"/>
        <v>0</v>
      </c>
      <c r="U410" s="144"/>
    </row>
    <row r="411" spans="1:21" s="6" customFormat="1" ht="33" hidden="1" customHeight="1">
      <c r="A411" s="143"/>
      <c r="B411" s="146">
        <v>43572</v>
      </c>
      <c r="C411" s="143">
        <v>337792</v>
      </c>
      <c r="D411" s="143">
        <v>6922</v>
      </c>
      <c r="E411" s="127" t="s">
        <v>376</v>
      </c>
      <c r="F411" s="147" t="s">
        <v>595</v>
      </c>
      <c r="G411" s="148">
        <v>43612</v>
      </c>
      <c r="H411" s="143"/>
      <c r="I411" s="143" t="s">
        <v>26</v>
      </c>
      <c r="J411" s="162">
        <v>1904</v>
      </c>
      <c r="K411" s="163">
        <v>3.86</v>
      </c>
      <c r="L411" s="131">
        <f t="shared" si="113"/>
        <v>7349.44</v>
      </c>
      <c r="M411" s="163">
        <v>3.13</v>
      </c>
      <c r="N411" s="133">
        <f t="shared" si="117"/>
        <v>5959.5199999999995</v>
      </c>
      <c r="O411" s="134">
        <f t="shared" si="114"/>
        <v>0.73</v>
      </c>
      <c r="P411" s="164">
        <f t="shared" si="118"/>
        <v>1389.92</v>
      </c>
      <c r="Q411" s="143"/>
      <c r="R411" s="133" t="s">
        <v>27</v>
      </c>
      <c r="S411" s="143">
        <v>0.08</v>
      </c>
      <c r="T411" s="121">
        <f t="shared" si="120"/>
        <v>152.32</v>
      </c>
      <c r="U411" s="143"/>
    </row>
    <row r="412" spans="1:21" s="7" customFormat="1" ht="33" hidden="1" customHeight="1">
      <c r="A412" s="143"/>
      <c r="B412" s="146">
        <v>43572</v>
      </c>
      <c r="C412" s="143">
        <v>337801</v>
      </c>
      <c r="D412" s="143">
        <v>6922</v>
      </c>
      <c r="E412" s="127" t="s">
        <v>376</v>
      </c>
      <c r="F412" s="147" t="s">
        <v>595</v>
      </c>
      <c r="G412" s="148">
        <v>43612</v>
      </c>
      <c r="H412" s="143"/>
      <c r="I412" s="143" t="s">
        <v>26</v>
      </c>
      <c r="J412" s="162">
        <v>480</v>
      </c>
      <c r="K412" s="163">
        <v>3.86</v>
      </c>
      <c r="L412" s="131">
        <f t="shared" si="113"/>
        <v>1852.8</v>
      </c>
      <c r="M412" s="163">
        <v>3.13</v>
      </c>
      <c r="N412" s="133">
        <f t="shared" si="117"/>
        <v>1502.3999999999999</v>
      </c>
      <c r="O412" s="134">
        <f t="shared" si="114"/>
        <v>0.73</v>
      </c>
      <c r="P412" s="164">
        <f t="shared" si="118"/>
        <v>350.4</v>
      </c>
      <c r="Q412" s="143"/>
      <c r="R412" s="133" t="s">
        <v>27</v>
      </c>
      <c r="S412" s="143">
        <v>0.08</v>
      </c>
      <c r="T412" s="121">
        <f t="shared" si="120"/>
        <v>38.4</v>
      </c>
      <c r="U412" s="143"/>
    </row>
    <row r="413" spans="1:21" s="7" customFormat="1" ht="33" hidden="1" customHeight="1">
      <c r="A413" s="143"/>
      <c r="B413" s="146">
        <v>43572</v>
      </c>
      <c r="C413" s="143">
        <v>337810</v>
      </c>
      <c r="D413" s="143">
        <v>6922</v>
      </c>
      <c r="E413" s="127" t="s">
        <v>376</v>
      </c>
      <c r="F413" s="147" t="s">
        <v>595</v>
      </c>
      <c r="G413" s="148">
        <v>43612</v>
      </c>
      <c r="H413" s="143"/>
      <c r="I413" s="143" t="s">
        <v>26</v>
      </c>
      <c r="J413" s="162">
        <v>900</v>
      </c>
      <c r="K413" s="163">
        <v>3.86</v>
      </c>
      <c r="L413" s="131">
        <f t="shared" si="113"/>
        <v>3474</v>
      </c>
      <c r="M413" s="163">
        <v>3.13</v>
      </c>
      <c r="N413" s="133">
        <f t="shared" si="117"/>
        <v>2817</v>
      </c>
      <c r="O413" s="134">
        <f t="shared" si="114"/>
        <v>0.73</v>
      </c>
      <c r="P413" s="165">
        <f t="shared" si="118"/>
        <v>657</v>
      </c>
      <c r="Q413" s="143"/>
      <c r="R413" s="133" t="s">
        <v>27</v>
      </c>
      <c r="S413" s="143">
        <v>0.08</v>
      </c>
      <c r="T413" s="121">
        <f t="shared" si="120"/>
        <v>72</v>
      </c>
      <c r="U413" s="143"/>
    </row>
    <row r="414" spans="1:21" s="7" customFormat="1" ht="33" hidden="1" customHeight="1">
      <c r="A414" s="143"/>
      <c r="B414" s="146">
        <v>43572</v>
      </c>
      <c r="C414" s="143">
        <v>337820</v>
      </c>
      <c r="D414" s="143">
        <v>6923</v>
      </c>
      <c r="E414" s="127" t="s">
        <v>376</v>
      </c>
      <c r="F414" s="147" t="s">
        <v>596</v>
      </c>
      <c r="G414" s="148">
        <v>43612</v>
      </c>
      <c r="H414" s="143"/>
      <c r="I414" s="143" t="s">
        <v>26</v>
      </c>
      <c r="J414" s="162">
        <v>1696</v>
      </c>
      <c r="K414" s="163">
        <v>3.86</v>
      </c>
      <c r="L414" s="131">
        <f t="shared" si="113"/>
        <v>6546.5599999999995</v>
      </c>
      <c r="M414" s="163">
        <v>3.13</v>
      </c>
      <c r="N414" s="133">
        <f t="shared" si="117"/>
        <v>5308.48</v>
      </c>
      <c r="O414" s="134">
        <f t="shared" si="114"/>
        <v>0.73</v>
      </c>
      <c r="P414" s="165">
        <f t="shared" si="118"/>
        <v>1238.08</v>
      </c>
      <c r="Q414" s="143"/>
      <c r="R414" s="133" t="s">
        <v>27</v>
      </c>
      <c r="S414" s="143">
        <v>0.08</v>
      </c>
      <c r="T414" s="121">
        <f t="shared" si="120"/>
        <v>135.68</v>
      </c>
      <c r="U414" s="143"/>
    </row>
    <row r="415" spans="1:21" s="7" customFormat="1" ht="33" hidden="1" customHeight="1">
      <c r="A415" s="143"/>
      <c r="B415" s="146">
        <v>43572</v>
      </c>
      <c r="C415" s="143">
        <v>337839</v>
      </c>
      <c r="D415" s="143">
        <v>6923</v>
      </c>
      <c r="E415" s="127" t="s">
        <v>376</v>
      </c>
      <c r="F415" s="147" t="s">
        <v>596</v>
      </c>
      <c r="G415" s="148">
        <v>43612</v>
      </c>
      <c r="H415" s="143"/>
      <c r="I415" s="143" t="s">
        <v>26</v>
      </c>
      <c r="J415" s="162">
        <v>420</v>
      </c>
      <c r="K415" s="163">
        <v>3.86</v>
      </c>
      <c r="L415" s="131">
        <f t="shared" si="113"/>
        <v>1621.2</v>
      </c>
      <c r="M415" s="163">
        <v>3.13</v>
      </c>
      <c r="N415" s="133">
        <f t="shared" si="117"/>
        <v>1314.6</v>
      </c>
      <c r="O415" s="134">
        <f t="shared" si="114"/>
        <v>0.73</v>
      </c>
      <c r="P415" s="165">
        <f t="shared" si="118"/>
        <v>306.59999999999997</v>
      </c>
      <c r="Q415" s="143"/>
      <c r="R415" s="133" t="s">
        <v>27</v>
      </c>
      <c r="S415" s="143">
        <v>0.08</v>
      </c>
      <c r="T415" s="121">
        <f t="shared" si="120"/>
        <v>33.6</v>
      </c>
      <c r="U415" s="143"/>
    </row>
    <row r="416" spans="1:21" s="7" customFormat="1" ht="33" hidden="1" customHeight="1">
      <c r="A416" s="143"/>
      <c r="B416" s="146">
        <v>43572</v>
      </c>
      <c r="C416" s="143">
        <v>350534</v>
      </c>
      <c r="D416" s="143">
        <v>6923</v>
      </c>
      <c r="E416" s="127" t="s">
        <v>376</v>
      </c>
      <c r="F416" s="147" t="s">
        <v>596</v>
      </c>
      <c r="G416" s="148">
        <v>43612</v>
      </c>
      <c r="H416" s="143"/>
      <c r="I416" s="143" t="s">
        <v>26</v>
      </c>
      <c r="J416" s="162">
        <v>801</v>
      </c>
      <c r="K416" s="163">
        <v>3.86</v>
      </c>
      <c r="L416" s="131">
        <f t="shared" si="113"/>
        <v>3091.86</v>
      </c>
      <c r="M416" s="163">
        <v>3.13</v>
      </c>
      <c r="N416" s="133">
        <f t="shared" si="117"/>
        <v>2507.13</v>
      </c>
      <c r="O416" s="134">
        <f t="shared" si="114"/>
        <v>0.73</v>
      </c>
      <c r="P416" s="165">
        <f t="shared" si="118"/>
        <v>584.73</v>
      </c>
      <c r="Q416" s="143"/>
      <c r="R416" s="133" t="s">
        <v>27</v>
      </c>
      <c r="S416" s="143">
        <v>0.08</v>
      </c>
      <c r="T416" s="121">
        <f t="shared" si="120"/>
        <v>64.08</v>
      </c>
      <c r="U416" s="143"/>
    </row>
    <row r="417" spans="1:22" s="7" customFormat="1" ht="33" hidden="1" customHeight="1">
      <c r="A417" s="143"/>
      <c r="B417" s="146">
        <v>43593</v>
      </c>
      <c r="C417" s="143">
        <v>342935</v>
      </c>
      <c r="D417" s="143">
        <v>7011</v>
      </c>
      <c r="E417" s="127" t="s">
        <v>376</v>
      </c>
      <c r="F417" s="147" t="s">
        <v>597</v>
      </c>
      <c r="G417" s="146" t="s">
        <v>598</v>
      </c>
      <c r="H417" s="143"/>
      <c r="I417" s="143" t="s">
        <v>26</v>
      </c>
      <c r="J417" s="162">
        <v>704</v>
      </c>
      <c r="K417" s="163">
        <v>7.18</v>
      </c>
      <c r="L417" s="131">
        <f t="shared" si="113"/>
        <v>5054.7199999999993</v>
      </c>
      <c r="M417" s="163">
        <v>6.29</v>
      </c>
      <c r="N417" s="133">
        <f t="shared" si="117"/>
        <v>4428.16</v>
      </c>
      <c r="O417" s="134">
        <f t="shared" si="114"/>
        <v>0.88999999999999968</v>
      </c>
      <c r="P417" s="165">
        <f t="shared" si="118"/>
        <v>626.55999999999972</v>
      </c>
      <c r="Q417" s="143"/>
      <c r="R417" s="133" t="s">
        <v>27</v>
      </c>
      <c r="S417" s="143">
        <f>0.1+0.08</f>
        <v>0.18</v>
      </c>
      <c r="T417" s="121">
        <f t="shared" ref="T417:T428" si="121">+S417*J417</f>
        <v>126.72</v>
      </c>
      <c r="U417" s="143"/>
    </row>
    <row r="418" spans="1:22" s="7" customFormat="1" ht="33" hidden="1" customHeight="1">
      <c r="A418" s="143"/>
      <c r="B418" s="146">
        <v>43593</v>
      </c>
      <c r="C418" s="143">
        <v>342990</v>
      </c>
      <c r="D418" s="143">
        <v>7011</v>
      </c>
      <c r="E418" s="127" t="s">
        <v>376</v>
      </c>
      <c r="F418" s="147" t="s">
        <v>597</v>
      </c>
      <c r="G418" s="146" t="s">
        <v>598</v>
      </c>
      <c r="H418" s="143"/>
      <c r="I418" s="143" t="s">
        <v>26</v>
      </c>
      <c r="J418" s="162">
        <v>570</v>
      </c>
      <c r="K418" s="163">
        <v>7.18</v>
      </c>
      <c r="L418" s="131">
        <f t="shared" si="113"/>
        <v>4092.6</v>
      </c>
      <c r="M418" s="163">
        <v>6.29</v>
      </c>
      <c r="N418" s="133">
        <f t="shared" si="117"/>
        <v>3585.3</v>
      </c>
      <c r="O418" s="134">
        <f t="shared" si="114"/>
        <v>0.88999999999999968</v>
      </c>
      <c r="P418" s="165">
        <f t="shared" si="118"/>
        <v>507.29999999999984</v>
      </c>
      <c r="Q418" s="143"/>
      <c r="R418" s="133" t="s">
        <v>27</v>
      </c>
      <c r="S418" s="143">
        <f>0.1+0.08</f>
        <v>0.18</v>
      </c>
      <c r="T418" s="121">
        <f t="shared" si="121"/>
        <v>102.6</v>
      </c>
      <c r="U418" s="143"/>
    </row>
    <row r="419" spans="1:22" s="7" customFormat="1" ht="33" hidden="1" customHeight="1">
      <c r="A419" s="143"/>
      <c r="B419" s="146">
        <v>43593</v>
      </c>
      <c r="C419" s="143">
        <v>343018</v>
      </c>
      <c r="D419" s="143">
        <v>7011</v>
      </c>
      <c r="E419" s="127" t="s">
        <v>376</v>
      </c>
      <c r="F419" s="147" t="s">
        <v>597</v>
      </c>
      <c r="G419" s="146" t="s">
        <v>598</v>
      </c>
      <c r="H419" s="143"/>
      <c r="I419" s="143" t="s">
        <v>26</v>
      </c>
      <c r="J419" s="162">
        <v>720</v>
      </c>
      <c r="K419" s="163">
        <v>7.18</v>
      </c>
      <c r="L419" s="131">
        <f t="shared" si="113"/>
        <v>5169.5999999999995</v>
      </c>
      <c r="M419" s="163">
        <v>6.29</v>
      </c>
      <c r="N419" s="133">
        <f t="shared" si="117"/>
        <v>4528.8</v>
      </c>
      <c r="O419" s="134">
        <f t="shared" si="114"/>
        <v>0.88999999999999968</v>
      </c>
      <c r="P419" s="165">
        <f t="shared" si="118"/>
        <v>640.79999999999973</v>
      </c>
      <c r="Q419" s="143"/>
      <c r="R419" s="133" t="s">
        <v>27</v>
      </c>
      <c r="S419" s="143">
        <f t="shared" ref="S419:S428" si="122">0.1+0.08</f>
        <v>0.18</v>
      </c>
      <c r="T419" s="121">
        <f t="shared" si="121"/>
        <v>129.6</v>
      </c>
      <c r="U419" s="143"/>
    </row>
    <row r="420" spans="1:22" s="7" customFormat="1" ht="33" hidden="1" customHeight="1">
      <c r="A420" s="143"/>
      <c r="B420" s="146">
        <v>43593</v>
      </c>
      <c r="C420" s="143">
        <v>343063</v>
      </c>
      <c r="D420" s="143">
        <v>7012</v>
      </c>
      <c r="E420" s="127" t="s">
        <v>376</v>
      </c>
      <c r="F420" s="147" t="s">
        <v>599</v>
      </c>
      <c r="G420" s="146" t="s">
        <v>598</v>
      </c>
      <c r="H420" s="143"/>
      <c r="I420" s="143" t="s">
        <v>26</v>
      </c>
      <c r="J420" s="162">
        <v>624</v>
      </c>
      <c r="K420" s="163">
        <v>7.18</v>
      </c>
      <c r="L420" s="131">
        <f t="shared" si="113"/>
        <v>4480.32</v>
      </c>
      <c r="M420" s="163">
        <v>6.29</v>
      </c>
      <c r="N420" s="133">
        <f t="shared" si="117"/>
        <v>3924.96</v>
      </c>
      <c r="O420" s="134">
        <f t="shared" si="114"/>
        <v>0.88999999999999968</v>
      </c>
      <c r="P420" s="165">
        <f t="shared" si="118"/>
        <v>555.35999999999979</v>
      </c>
      <c r="Q420" s="143"/>
      <c r="R420" s="133" t="s">
        <v>27</v>
      </c>
      <c r="S420" s="143">
        <f t="shared" si="122"/>
        <v>0.18</v>
      </c>
      <c r="T420" s="121">
        <f t="shared" si="121"/>
        <v>112.32</v>
      </c>
      <c r="U420" s="143"/>
    </row>
    <row r="421" spans="1:22" s="7" customFormat="1" ht="33" hidden="1" customHeight="1">
      <c r="A421" s="143"/>
      <c r="B421" s="146">
        <v>43593</v>
      </c>
      <c r="C421" s="143">
        <v>343072</v>
      </c>
      <c r="D421" s="143">
        <v>7012</v>
      </c>
      <c r="E421" s="127" t="s">
        <v>376</v>
      </c>
      <c r="F421" s="147" t="s">
        <v>599</v>
      </c>
      <c r="G421" s="146" t="s">
        <v>598</v>
      </c>
      <c r="H421" s="143"/>
      <c r="I421" s="143" t="s">
        <v>26</v>
      </c>
      <c r="J421" s="162">
        <v>609</v>
      </c>
      <c r="K421" s="163">
        <v>7.18</v>
      </c>
      <c r="L421" s="131">
        <f t="shared" si="113"/>
        <v>4372.62</v>
      </c>
      <c r="M421" s="163">
        <v>6.29</v>
      </c>
      <c r="N421" s="133">
        <f t="shared" si="117"/>
        <v>3830.61</v>
      </c>
      <c r="O421" s="134">
        <f t="shared" si="114"/>
        <v>0.88999999999999968</v>
      </c>
      <c r="P421" s="165">
        <f t="shared" si="118"/>
        <v>542.00999999999976</v>
      </c>
      <c r="Q421" s="143"/>
      <c r="R421" s="133" t="s">
        <v>27</v>
      </c>
      <c r="S421" s="143">
        <f t="shared" si="122"/>
        <v>0.18</v>
      </c>
      <c r="T421" s="121">
        <f t="shared" si="121"/>
        <v>109.61999999999999</v>
      </c>
      <c r="U421" s="143"/>
    </row>
    <row r="422" spans="1:22" s="7" customFormat="1" ht="33" hidden="1" customHeight="1">
      <c r="A422" s="143"/>
      <c r="B422" s="146">
        <v>43593</v>
      </c>
      <c r="C422" s="143">
        <v>343081</v>
      </c>
      <c r="D422" s="143">
        <v>7012</v>
      </c>
      <c r="E422" s="127" t="s">
        <v>376</v>
      </c>
      <c r="F422" s="147" t="s">
        <v>599</v>
      </c>
      <c r="G422" s="146" t="s">
        <v>598</v>
      </c>
      <c r="H422" s="143"/>
      <c r="I422" s="143" t="s">
        <v>26</v>
      </c>
      <c r="J422" s="162">
        <v>659</v>
      </c>
      <c r="K422" s="163">
        <v>7.18</v>
      </c>
      <c r="L422" s="131">
        <f t="shared" si="113"/>
        <v>4731.62</v>
      </c>
      <c r="M422" s="163">
        <v>6.29</v>
      </c>
      <c r="N422" s="133">
        <f t="shared" si="117"/>
        <v>4145.1099999999997</v>
      </c>
      <c r="O422" s="134">
        <f t="shared" si="114"/>
        <v>0.88999999999999968</v>
      </c>
      <c r="P422" s="165">
        <f t="shared" si="118"/>
        <v>586.50999999999976</v>
      </c>
      <c r="Q422" s="143"/>
      <c r="R422" s="133" t="s">
        <v>27</v>
      </c>
      <c r="S422" s="143">
        <f t="shared" si="122"/>
        <v>0.18</v>
      </c>
      <c r="T422" s="121">
        <f t="shared" si="121"/>
        <v>118.61999999999999</v>
      </c>
      <c r="U422" s="143"/>
    </row>
    <row r="423" spans="1:22" s="7" customFormat="1" ht="33" hidden="1" customHeight="1">
      <c r="A423" s="143"/>
      <c r="B423" s="146">
        <v>43593</v>
      </c>
      <c r="C423" s="143">
        <v>343090</v>
      </c>
      <c r="D423" s="143">
        <v>7013</v>
      </c>
      <c r="E423" s="127" t="s">
        <v>376</v>
      </c>
      <c r="F423" s="147" t="s">
        <v>600</v>
      </c>
      <c r="G423" s="146" t="s">
        <v>598</v>
      </c>
      <c r="H423" s="143"/>
      <c r="I423" s="143" t="s">
        <v>26</v>
      </c>
      <c r="J423" s="162">
        <v>624</v>
      </c>
      <c r="K423" s="163">
        <v>7.18</v>
      </c>
      <c r="L423" s="131">
        <f t="shared" si="113"/>
        <v>4480.32</v>
      </c>
      <c r="M423" s="163">
        <v>6.29</v>
      </c>
      <c r="N423" s="133">
        <f t="shared" si="117"/>
        <v>3924.96</v>
      </c>
      <c r="O423" s="134">
        <f t="shared" si="114"/>
        <v>0.88999999999999968</v>
      </c>
      <c r="P423" s="165">
        <f t="shared" si="118"/>
        <v>555.35999999999979</v>
      </c>
      <c r="Q423" s="143"/>
      <c r="R423" s="133" t="s">
        <v>27</v>
      </c>
      <c r="S423" s="143">
        <f t="shared" si="122"/>
        <v>0.18</v>
      </c>
      <c r="T423" s="121">
        <f t="shared" si="121"/>
        <v>112.32</v>
      </c>
      <c r="U423" s="143"/>
    </row>
    <row r="424" spans="1:22" s="7" customFormat="1" ht="33" hidden="1" customHeight="1">
      <c r="A424" s="143"/>
      <c r="B424" s="146">
        <v>43593</v>
      </c>
      <c r="C424" s="143">
        <v>343119</v>
      </c>
      <c r="D424" s="143">
        <v>7013</v>
      </c>
      <c r="E424" s="127" t="s">
        <v>376</v>
      </c>
      <c r="F424" s="147" t="s">
        <v>600</v>
      </c>
      <c r="G424" s="146" t="s">
        <v>598</v>
      </c>
      <c r="H424" s="143"/>
      <c r="I424" s="143" t="s">
        <v>26</v>
      </c>
      <c r="J424" s="162">
        <v>502</v>
      </c>
      <c r="K424" s="163">
        <v>7.18</v>
      </c>
      <c r="L424" s="131">
        <f t="shared" si="113"/>
        <v>3604.3599999999997</v>
      </c>
      <c r="M424" s="163">
        <v>6.29</v>
      </c>
      <c r="N424" s="133">
        <f t="shared" si="117"/>
        <v>3157.58</v>
      </c>
      <c r="O424" s="134">
        <f t="shared" si="114"/>
        <v>0.88999999999999968</v>
      </c>
      <c r="P424" s="165">
        <f t="shared" si="118"/>
        <v>446.77999999999986</v>
      </c>
      <c r="Q424" s="143"/>
      <c r="R424" s="133" t="s">
        <v>27</v>
      </c>
      <c r="S424" s="143">
        <f t="shared" si="122"/>
        <v>0.18</v>
      </c>
      <c r="T424" s="121">
        <f t="shared" si="121"/>
        <v>90.36</v>
      </c>
      <c r="U424" s="143"/>
    </row>
    <row r="425" spans="1:22" s="7" customFormat="1" ht="33" hidden="1" customHeight="1">
      <c r="A425" s="143"/>
      <c r="B425" s="146">
        <v>43593</v>
      </c>
      <c r="C425" s="143">
        <v>343128</v>
      </c>
      <c r="D425" s="143">
        <v>7013</v>
      </c>
      <c r="E425" s="127" t="s">
        <v>376</v>
      </c>
      <c r="F425" s="147" t="s">
        <v>600</v>
      </c>
      <c r="G425" s="146" t="s">
        <v>598</v>
      </c>
      <c r="H425" s="143"/>
      <c r="I425" s="143" t="s">
        <v>26</v>
      </c>
      <c r="J425" s="162">
        <v>421</v>
      </c>
      <c r="K425" s="163">
        <v>7.18</v>
      </c>
      <c r="L425" s="131">
        <f t="shared" si="113"/>
        <v>3022.7799999999997</v>
      </c>
      <c r="M425" s="163">
        <v>6.29</v>
      </c>
      <c r="N425" s="133">
        <f t="shared" si="117"/>
        <v>2648.09</v>
      </c>
      <c r="O425" s="134">
        <f t="shared" si="114"/>
        <v>0.88999999999999968</v>
      </c>
      <c r="P425" s="165">
        <f t="shared" si="118"/>
        <v>374.68999999999988</v>
      </c>
      <c r="Q425" s="143"/>
      <c r="R425" s="133" t="s">
        <v>27</v>
      </c>
      <c r="S425" s="143">
        <f t="shared" si="122"/>
        <v>0.18</v>
      </c>
      <c r="T425" s="121">
        <f t="shared" si="121"/>
        <v>75.78</v>
      </c>
      <c r="U425" s="143"/>
    </row>
    <row r="426" spans="1:22" s="7" customFormat="1" ht="33" hidden="1" customHeight="1">
      <c r="A426" s="121"/>
      <c r="B426" s="146">
        <v>43593</v>
      </c>
      <c r="C426" s="124">
        <v>343155</v>
      </c>
      <c r="D426" s="124">
        <v>7014</v>
      </c>
      <c r="E426" s="127" t="s">
        <v>376</v>
      </c>
      <c r="F426" s="126" t="s">
        <v>601</v>
      </c>
      <c r="G426" s="122" t="s">
        <v>598</v>
      </c>
      <c r="H426" s="121"/>
      <c r="I426" s="143" t="s">
        <v>26</v>
      </c>
      <c r="J426" s="137">
        <v>432</v>
      </c>
      <c r="K426" s="132">
        <v>7.18</v>
      </c>
      <c r="L426" s="131">
        <f t="shared" si="113"/>
        <v>3101.7599999999998</v>
      </c>
      <c r="M426" s="132">
        <v>6.29</v>
      </c>
      <c r="N426" s="133">
        <f t="shared" si="117"/>
        <v>2717.28</v>
      </c>
      <c r="O426" s="134">
        <f t="shared" si="114"/>
        <v>0.88999999999999968</v>
      </c>
      <c r="P426" s="165">
        <f t="shared" si="118"/>
        <v>384.47999999999985</v>
      </c>
      <c r="Q426" s="135"/>
      <c r="R426" s="133" t="s">
        <v>27</v>
      </c>
      <c r="S426" s="143">
        <f t="shared" si="122"/>
        <v>0.18</v>
      </c>
      <c r="T426" s="121">
        <f t="shared" si="121"/>
        <v>77.759999999999991</v>
      </c>
      <c r="U426" s="143"/>
    </row>
    <row r="427" spans="1:22" s="7" customFormat="1" ht="33" hidden="1" customHeight="1">
      <c r="A427" s="121"/>
      <c r="B427" s="146">
        <v>43593</v>
      </c>
      <c r="C427" s="124">
        <v>343164</v>
      </c>
      <c r="D427" s="124">
        <v>7014</v>
      </c>
      <c r="E427" s="127" t="s">
        <v>376</v>
      </c>
      <c r="F427" s="126" t="s">
        <v>601</v>
      </c>
      <c r="G427" s="122" t="s">
        <v>598</v>
      </c>
      <c r="H427" s="121"/>
      <c r="I427" s="143" t="s">
        <v>26</v>
      </c>
      <c r="J427" s="137">
        <v>356</v>
      </c>
      <c r="K427" s="132">
        <v>7.18</v>
      </c>
      <c r="L427" s="131">
        <f t="shared" si="113"/>
        <v>2556.08</v>
      </c>
      <c r="M427" s="132">
        <v>6.29</v>
      </c>
      <c r="N427" s="133">
        <f t="shared" si="117"/>
        <v>2239.2400000000002</v>
      </c>
      <c r="O427" s="134">
        <f t="shared" si="114"/>
        <v>0.88999999999999968</v>
      </c>
      <c r="P427" s="165">
        <f t="shared" si="118"/>
        <v>316.83999999999986</v>
      </c>
      <c r="Q427" s="135"/>
      <c r="R427" s="133" t="s">
        <v>27</v>
      </c>
      <c r="S427" s="143">
        <f t="shared" si="122"/>
        <v>0.18</v>
      </c>
      <c r="T427" s="121">
        <f t="shared" si="121"/>
        <v>64.08</v>
      </c>
      <c r="U427" s="143"/>
    </row>
    <row r="428" spans="1:22" s="7" customFormat="1" ht="33" hidden="1" customHeight="1">
      <c r="A428" s="121"/>
      <c r="B428" s="146">
        <v>43593</v>
      </c>
      <c r="C428" s="124">
        <v>343182</v>
      </c>
      <c r="D428" s="124">
        <v>7014</v>
      </c>
      <c r="E428" s="127" t="s">
        <v>376</v>
      </c>
      <c r="F428" s="126" t="s">
        <v>601</v>
      </c>
      <c r="G428" s="122" t="s">
        <v>598</v>
      </c>
      <c r="H428" s="121"/>
      <c r="I428" s="143" t="s">
        <v>26</v>
      </c>
      <c r="J428" s="137">
        <v>401</v>
      </c>
      <c r="K428" s="132">
        <v>7.18</v>
      </c>
      <c r="L428" s="131">
        <f t="shared" si="113"/>
        <v>2879.18</v>
      </c>
      <c r="M428" s="132">
        <v>6.29</v>
      </c>
      <c r="N428" s="133">
        <f t="shared" si="117"/>
        <v>2522.29</v>
      </c>
      <c r="O428" s="134">
        <f t="shared" si="114"/>
        <v>0.88999999999999968</v>
      </c>
      <c r="P428" s="165">
        <f t="shared" si="118"/>
        <v>356.88999999999987</v>
      </c>
      <c r="Q428" s="135"/>
      <c r="R428" s="133" t="s">
        <v>27</v>
      </c>
      <c r="S428" s="143">
        <f t="shared" si="122"/>
        <v>0.18</v>
      </c>
      <c r="T428" s="121">
        <f t="shared" si="121"/>
        <v>72.179999999999993</v>
      </c>
      <c r="U428" s="143"/>
    </row>
    <row r="429" spans="1:22" s="7" customFormat="1" ht="24.95" customHeight="1">
      <c r="A429" s="149"/>
      <c r="B429" s="149"/>
      <c r="C429" s="150"/>
      <c r="D429" s="150"/>
      <c r="E429" s="151"/>
      <c r="F429" s="150"/>
      <c r="G429" s="150"/>
      <c r="H429" s="151"/>
      <c r="I429" s="151"/>
      <c r="J429" s="166"/>
      <c r="K429" s="151"/>
      <c r="L429" s="167"/>
      <c r="M429" s="168"/>
      <c r="N429" s="167"/>
      <c r="O429" s="168"/>
      <c r="P429" s="169"/>
      <c r="Q429" s="169"/>
      <c r="R429" s="195"/>
    </row>
    <row r="430" spans="1:22">
      <c r="A430" s="152"/>
      <c r="B430" s="152"/>
      <c r="C430" s="153"/>
      <c r="D430" s="153"/>
      <c r="E430" s="154"/>
      <c r="F430" s="153"/>
      <c r="G430" s="153"/>
      <c r="H430" s="154"/>
      <c r="I430" s="161"/>
      <c r="J430" s="170"/>
      <c r="K430" s="161"/>
      <c r="L430" s="171"/>
      <c r="M430" s="172"/>
      <c r="N430" s="171"/>
      <c r="O430" s="172"/>
      <c r="P430" s="158"/>
      <c r="Q430" s="158"/>
      <c r="R430" s="8"/>
      <c r="S430" s="9"/>
      <c r="T430" s="9"/>
      <c r="U430" s="9"/>
      <c r="V430" s="9"/>
    </row>
    <row r="431" spans="1:22">
      <c r="A431" s="152"/>
      <c r="B431" s="152"/>
      <c r="C431" s="153"/>
      <c r="D431" s="153"/>
      <c r="E431" s="154"/>
      <c r="F431" s="153"/>
      <c r="G431" s="153"/>
      <c r="H431" s="154"/>
      <c r="I431" s="161"/>
      <c r="J431" s="170"/>
      <c r="K431" s="161"/>
      <c r="L431" s="171"/>
      <c r="M431" s="172"/>
      <c r="N431" s="171"/>
      <c r="O431" s="172"/>
      <c r="P431" s="158"/>
      <c r="Q431" s="158"/>
      <c r="R431" s="8"/>
      <c r="S431" s="9"/>
      <c r="T431" s="9"/>
      <c r="U431" s="9"/>
      <c r="V431" s="9"/>
    </row>
    <row r="432" spans="1:22">
      <c r="A432" s="152"/>
      <c r="B432" s="152"/>
      <c r="C432" s="153"/>
      <c r="D432" s="153"/>
      <c r="E432" s="154"/>
      <c r="F432" s="153"/>
      <c r="G432" s="153"/>
      <c r="H432" s="154"/>
      <c r="I432" s="161"/>
      <c r="J432" s="170"/>
      <c r="K432" s="161"/>
      <c r="L432" s="171"/>
      <c r="M432" s="172"/>
      <c r="N432" s="171"/>
      <c r="O432" s="172"/>
      <c r="P432" s="158"/>
      <c r="Q432" s="158"/>
      <c r="R432" s="8"/>
      <c r="S432" s="9"/>
      <c r="T432" s="9"/>
      <c r="U432" s="9"/>
      <c r="V432" s="9"/>
    </row>
    <row r="433" spans="1:22" ht="14.25">
      <c r="A433" s="155"/>
      <c r="B433" s="152"/>
      <c r="F433" s="156"/>
      <c r="G433" s="156"/>
      <c r="H433" s="156"/>
      <c r="I433" s="156"/>
      <c r="J433" s="173"/>
      <c r="K433" s="174"/>
      <c r="L433" s="175" t="s">
        <v>370</v>
      </c>
      <c r="M433" s="176"/>
      <c r="N433" s="177"/>
      <c r="O433" s="178">
        <f>SUM(L3:L430)</f>
        <v>1470524.0300000005</v>
      </c>
      <c r="P433" s="152"/>
      <c r="Q433" s="152"/>
      <c r="R433" s="196"/>
      <c r="S433" s="197"/>
      <c r="T433" s="197"/>
      <c r="U433" s="9"/>
      <c r="V433" s="9"/>
    </row>
    <row r="434" spans="1:22" ht="14.25">
      <c r="A434" s="155"/>
      <c r="B434" s="152"/>
      <c r="F434" s="157"/>
      <c r="G434" s="156"/>
      <c r="H434" s="156"/>
      <c r="I434" s="156"/>
      <c r="J434" s="173"/>
      <c r="K434" s="174"/>
      <c r="L434" s="179" t="s">
        <v>371</v>
      </c>
      <c r="M434" s="180"/>
      <c r="N434" s="181"/>
      <c r="O434" s="182">
        <f>SUM(N3:N430)</f>
        <v>1252320.4900000005</v>
      </c>
      <c r="P434" s="183"/>
      <c r="Q434" s="183"/>
      <c r="R434" s="196"/>
      <c r="S434" s="197"/>
      <c r="T434" s="197"/>
      <c r="U434" s="9"/>
      <c r="V434" s="9"/>
    </row>
    <row r="435" spans="1:22" ht="14.25">
      <c r="A435" s="157"/>
      <c r="B435" s="152"/>
      <c r="F435" s="157"/>
      <c r="G435" s="156"/>
      <c r="H435" s="156"/>
      <c r="I435" s="156"/>
      <c r="J435" s="173"/>
      <c r="K435" s="174"/>
      <c r="L435" s="179" t="s">
        <v>372</v>
      </c>
      <c r="M435" s="180"/>
      <c r="N435" s="181"/>
      <c r="O435" s="182">
        <f>SUM(T3:T430)</f>
        <v>22763.799999999992</v>
      </c>
      <c r="P435" s="184"/>
      <c r="Q435" s="183"/>
      <c r="R435" s="196"/>
      <c r="S435" s="9"/>
      <c r="T435" s="9"/>
      <c r="U435" s="9"/>
      <c r="V435" s="9"/>
    </row>
    <row r="436" spans="1:22" ht="14.25">
      <c r="A436" s="155"/>
      <c r="B436" s="158"/>
      <c r="C436" s="12"/>
      <c r="D436" s="12"/>
      <c r="E436" s="12"/>
      <c r="F436" s="159"/>
      <c r="G436" s="156"/>
      <c r="H436" s="156"/>
      <c r="I436" s="156"/>
      <c r="J436" s="173"/>
      <c r="K436" s="185"/>
      <c r="L436" s="179" t="s">
        <v>373</v>
      </c>
      <c r="M436" s="180"/>
      <c r="N436" s="181"/>
      <c r="O436" s="186">
        <f>SUM(P3:P430)-O435</f>
        <v>195439.74</v>
      </c>
      <c r="P436" s="158"/>
      <c r="Q436" s="158"/>
      <c r="R436" s="196"/>
      <c r="S436" s="196"/>
      <c r="T436" s="196"/>
      <c r="U436" s="12"/>
      <c r="V436" s="9"/>
    </row>
    <row r="437" spans="1:22" ht="14.25">
      <c r="A437" s="155"/>
      <c r="B437" s="158"/>
      <c r="C437" s="156"/>
      <c r="D437" s="156"/>
      <c r="E437" s="156"/>
      <c r="F437" s="159"/>
      <c r="G437" s="156"/>
      <c r="H437" s="156"/>
      <c r="I437" s="156"/>
      <c r="J437" s="173"/>
      <c r="K437" s="185"/>
      <c r="L437" s="187" t="s">
        <v>374</v>
      </c>
      <c r="M437" s="188"/>
      <c r="N437" s="189"/>
      <c r="O437" s="190">
        <f>SUM(Q3:Q430)</f>
        <v>1015525.9200000002</v>
      </c>
      <c r="P437" s="158"/>
      <c r="Q437" s="158"/>
      <c r="R437" s="196"/>
      <c r="S437" s="196"/>
      <c r="T437" s="196"/>
      <c r="U437" s="12"/>
      <c r="V437" s="9"/>
    </row>
    <row r="438" spans="1:22">
      <c r="A438" s="160"/>
      <c r="B438" s="152"/>
      <c r="C438" s="161"/>
      <c r="D438" s="161"/>
      <c r="E438" s="161"/>
      <c r="F438" s="152"/>
      <c r="G438" s="161"/>
      <c r="H438" s="161"/>
      <c r="I438" s="161"/>
      <c r="J438" s="191"/>
      <c r="K438" s="161"/>
      <c r="L438" s="161"/>
      <c r="M438" s="192"/>
      <c r="N438" s="193"/>
      <c r="O438" s="194"/>
      <c r="P438" s="161"/>
      <c r="Q438" s="158"/>
      <c r="S438" s="9"/>
      <c r="T438" s="9"/>
      <c r="U438" s="9"/>
      <c r="V438" s="9"/>
    </row>
    <row r="439" spans="1:22">
      <c r="A439" s="160"/>
      <c r="B439" s="152"/>
      <c r="C439" s="161"/>
      <c r="D439" s="161"/>
      <c r="E439" s="161"/>
      <c r="F439" s="152"/>
      <c r="G439" s="161"/>
      <c r="H439" s="161"/>
      <c r="I439" s="161"/>
      <c r="J439" s="191"/>
      <c r="K439" s="161"/>
      <c r="L439" s="161"/>
      <c r="M439" s="192"/>
      <c r="N439" s="161"/>
      <c r="O439" s="194"/>
      <c r="P439" s="161"/>
      <c r="Q439" s="158"/>
      <c r="S439" s="9"/>
      <c r="T439" s="9"/>
      <c r="U439" s="9"/>
      <c r="V439" s="9"/>
    </row>
    <row r="440" spans="1:22">
      <c r="A440" s="160"/>
      <c r="B440" s="152"/>
      <c r="C440" s="161"/>
      <c r="D440" s="161"/>
      <c r="E440" s="161"/>
      <c r="F440" s="152"/>
      <c r="G440" s="161"/>
      <c r="H440" s="161"/>
      <c r="I440" s="161"/>
      <c r="J440" s="191"/>
      <c r="K440" s="161"/>
      <c r="L440" s="161"/>
      <c r="M440" s="192"/>
      <c r="N440" s="156"/>
      <c r="O440" s="194"/>
      <c r="P440" s="161"/>
      <c r="Q440" s="158"/>
      <c r="S440" s="9"/>
      <c r="T440" s="9"/>
      <c r="U440" s="9"/>
      <c r="V440" s="9"/>
    </row>
    <row r="441" spans="1:22">
      <c r="A441" s="160"/>
      <c r="B441" s="152"/>
      <c r="C441" s="161"/>
      <c r="D441" s="161"/>
      <c r="E441" s="161"/>
      <c r="F441" s="152"/>
      <c r="G441" s="161"/>
      <c r="H441" s="161"/>
      <c r="I441" s="161"/>
      <c r="J441" s="191"/>
      <c r="K441" s="161"/>
      <c r="L441" s="161"/>
      <c r="M441" s="161"/>
      <c r="N441" s="156"/>
      <c r="O441" s="194"/>
      <c r="P441" s="161"/>
      <c r="Q441" s="158"/>
      <c r="S441" s="9"/>
      <c r="T441" s="9"/>
      <c r="U441" s="9"/>
      <c r="V441" s="9"/>
    </row>
    <row r="442" spans="1:22">
      <c r="A442" s="160"/>
      <c r="B442" s="152"/>
      <c r="C442" s="161"/>
      <c r="D442" s="161"/>
      <c r="E442" s="161"/>
      <c r="F442" s="152"/>
      <c r="G442" s="161"/>
      <c r="H442" s="161"/>
      <c r="I442" s="161"/>
      <c r="J442" s="191"/>
      <c r="K442" s="161"/>
      <c r="L442" s="161"/>
      <c r="M442" s="161"/>
      <c r="N442" s="156"/>
      <c r="O442" s="194"/>
      <c r="P442" s="161"/>
      <c r="Q442" s="158"/>
      <c r="S442" s="9"/>
      <c r="T442" s="9"/>
      <c r="U442" s="9"/>
      <c r="V442" s="9"/>
    </row>
    <row r="443" spans="1:22">
      <c r="A443" s="160"/>
      <c r="B443" s="152"/>
      <c r="C443" s="161"/>
      <c r="D443" s="161"/>
      <c r="E443" s="161"/>
      <c r="F443" s="152"/>
      <c r="G443" s="161"/>
      <c r="H443" s="161"/>
      <c r="I443" s="161"/>
      <c r="J443" s="191"/>
      <c r="K443" s="161"/>
      <c r="L443" s="161"/>
      <c r="M443" s="161"/>
      <c r="N443" s="161"/>
      <c r="O443" s="194"/>
      <c r="P443" s="161"/>
      <c r="Q443" s="158"/>
      <c r="S443" s="9"/>
      <c r="T443" s="9"/>
      <c r="U443" s="9"/>
      <c r="V443" s="9"/>
    </row>
    <row r="444" spans="1:22">
      <c r="A444" s="160"/>
      <c r="B444" s="152"/>
      <c r="C444" s="161"/>
      <c r="D444" s="161"/>
      <c r="E444" s="161"/>
      <c r="F444" s="152"/>
      <c r="G444" s="161"/>
      <c r="H444" s="161"/>
      <c r="I444" s="161"/>
      <c r="J444" s="191"/>
      <c r="K444" s="161"/>
      <c r="L444" s="161"/>
      <c r="M444" s="161"/>
      <c r="N444" s="161"/>
      <c r="O444" s="194"/>
      <c r="P444" s="161"/>
      <c r="Q444" s="158"/>
      <c r="S444" s="9"/>
      <c r="T444" s="9"/>
      <c r="U444" s="9"/>
      <c r="V444" s="9"/>
    </row>
    <row r="445" spans="1:22">
      <c r="A445" s="160"/>
      <c r="B445" s="152"/>
      <c r="C445" s="161"/>
      <c r="D445" s="161"/>
      <c r="E445" s="161"/>
      <c r="F445" s="152"/>
      <c r="G445" s="161"/>
      <c r="H445" s="161"/>
      <c r="I445" s="161"/>
      <c r="J445" s="191"/>
      <c r="K445" s="161"/>
      <c r="L445" s="161"/>
      <c r="M445" s="161"/>
      <c r="N445" s="161"/>
      <c r="O445" s="194"/>
      <c r="P445" s="161"/>
      <c r="Q445" s="158"/>
      <c r="S445" s="9"/>
      <c r="T445" s="9"/>
      <c r="U445" s="9"/>
      <c r="V445" s="9"/>
    </row>
    <row r="446" spans="1:22">
      <c r="A446" s="160"/>
      <c r="B446" s="152"/>
      <c r="C446" s="161"/>
      <c r="D446" s="161"/>
      <c r="E446" s="161"/>
      <c r="F446" s="152"/>
      <c r="G446" s="161"/>
      <c r="H446" s="161"/>
      <c r="I446" s="161"/>
      <c r="J446" s="191"/>
      <c r="K446" s="161"/>
      <c r="L446" s="161"/>
      <c r="M446" s="161"/>
      <c r="N446" s="161"/>
      <c r="O446" s="194"/>
      <c r="P446" s="161"/>
      <c r="Q446" s="158"/>
      <c r="S446" s="9"/>
      <c r="T446" s="9"/>
      <c r="U446" s="9"/>
      <c r="V446" s="9"/>
    </row>
    <row r="447" spans="1:22">
      <c r="A447" s="160"/>
      <c r="B447" s="152"/>
      <c r="C447" s="161"/>
      <c r="D447" s="161"/>
      <c r="E447" s="161"/>
      <c r="F447" s="152"/>
      <c r="G447" s="161"/>
      <c r="H447" s="161"/>
      <c r="I447" s="161"/>
      <c r="J447" s="191"/>
      <c r="K447" s="161"/>
      <c r="L447" s="161"/>
      <c r="M447" s="161"/>
      <c r="N447" s="161"/>
      <c r="O447" s="194"/>
      <c r="P447" s="161"/>
      <c r="Q447" s="158"/>
      <c r="S447" s="9"/>
      <c r="T447" s="9"/>
      <c r="U447" s="9"/>
      <c r="V447" s="9"/>
    </row>
    <row r="448" spans="1:22">
      <c r="A448" s="160"/>
      <c r="B448" s="152"/>
      <c r="C448" s="161"/>
      <c r="D448" s="161"/>
      <c r="E448" s="161"/>
      <c r="F448" s="152"/>
      <c r="G448" s="161"/>
      <c r="H448" s="161"/>
      <c r="I448" s="161"/>
      <c r="J448" s="191"/>
      <c r="K448" s="161"/>
      <c r="L448" s="161"/>
      <c r="M448" s="161"/>
      <c r="N448" s="161"/>
      <c r="O448" s="194"/>
      <c r="P448" s="161"/>
      <c r="Q448" s="158"/>
      <c r="S448" s="9"/>
      <c r="T448" s="9"/>
      <c r="U448" s="9"/>
      <c r="V448" s="9"/>
    </row>
    <row r="449" spans="1:22">
      <c r="A449" s="160"/>
      <c r="B449" s="152"/>
      <c r="C449" s="161"/>
      <c r="D449" s="161"/>
      <c r="E449" s="161"/>
      <c r="F449" s="152"/>
      <c r="G449" s="161"/>
      <c r="H449" s="161"/>
      <c r="I449" s="161"/>
      <c r="J449" s="191"/>
      <c r="K449" s="161"/>
      <c r="L449" s="161"/>
      <c r="M449" s="161"/>
      <c r="N449" s="161"/>
      <c r="O449" s="194"/>
      <c r="P449" s="161"/>
      <c r="Q449" s="158"/>
      <c r="S449" s="9"/>
      <c r="T449" s="9"/>
      <c r="U449" s="9"/>
      <c r="V449" s="9"/>
    </row>
    <row r="450" spans="1:22">
      <c r="A450" s="160"/>
      <c r="B450" s="152"/>
      <c r="C450" s="161"/>
      <c r="D450" s="161"/>
      <c r="E450" s="161"/>
      <c r="F450" s="152"/>
      <c r="G450" s="161"/>
      <c r="H450" s="161"/>
      <c r="I450" s="161"/>
      <c r="J450" s="191"/>
      <c r="K450" s="161"/>
      <c r="L450" s="161"/>
      <c r="M450" s="161"/>
      <c r="N450" s="161"/>
      <c r="O450" s="194"/>
      <c r="P450" s="161"/>
      <c r="Q450" s="158"/>
      <c r="S450" s="9"/>
      <c r="T450" s="9"/>
      <c r="U450" s="9"/>
      <c r="V450" s="9"/>
    </row>
    <row r="451" spans="1:22">
      <c r="A451" s="160"/>
      <c r="B451" s="152"/>
      <c r="C451" s="161"/>
      <c r="D451" s="161"/>
      <c r="E451" s="161"/>
      <c r="F451" s="152"/>
      <c r="G451" s="161"/>
      <c r="H451" s="161"/>
      <c r="I451" s="161"/>
      <c r="J451" s="191"/>
      <c r="K451" s="161"/>
      <c r="L451" s="161"/>
      <c r="M451" s="161"/>
      <c r="N451" s="161"/>
      <c r="O451" s="194"/>
      <c r="P451" s="161"/>
      <c r="Q451" s="158"/>
      <c r="S451" s="9"/>
      <c r="T451" s="9"/>
      <c r="U451" s="9"/>
      <c r="V451" s="9"/>
    </row>
    <row r="452" spans="1:22">
      <c r="A452" s="160"/>
      <c r="B452" s="152"/>
      <c r="C452" s="161"/>
      <c r="D452" s="161"/>
      <c r="E452" s="161"/>
      <c r="F452" s="152"/>
      <c r="G452" s="161"/>
      <c r="H452" s="161"/>
      <c r="I452" s="161"/>
      <c r="J452" s="191"/>
      <c r="K452" s="161"/>
      <c r="L452" s="161"/>
      <c r="M452" s="161"/>
      <c r="N452" s="161"/>
      <c r="O452" s="194"/>
      <c r="P452" s="161"/>
      <c r="Q452" s="158"/>
      <c r="S452" s="9"/>
      <c r="T452" s="9"/>
      <c r="U452" s="9"/>
      <c r="V452" s="9"/>
    </row>
    <row r="453" spans="1:22">
      <c r="A453" s="160"/>
      <c r="B453" s="152"/>
      <c r="C453" s="161"/>
      <c r="D453" s="161"/>
      <c r="E453" s="161"/>
      <c r="F453" s="152"/>
      <c r="G453" s="161"/>
      <c r="H453" s="161"/>
      <c r="I453" s="161"/>
      <c r="J453" s="191"/>
      <c r="K453" s="161"/>
      <c r="L453" s="161"/>
      <c r="M453" s="161"/>
      <c r="N453" s="161"/>
      <c r="O453" s="194"/>
      <c r="P453" s="161"/>
      <c r="Q453" s="158"/>
      <c r="S453" s="9"/>
      <c r="T453" s="9"/>
      <c r="U453" s="9"/>
      <c r="V453" s="9"/>
    </row>
    <row r="454" spans="1:22">
      <c r="A454" s="160"/>
      <c r="B454" s="152"/>
      <c r="C454" s="161"/>
      <c r="D454" s="161"/>
      <c r="E454" s="161"/>
      <c r="F454" s="152"/>
      <c r="G454" s="161"/>
      <c r="H454" s="161"/>
      <c r="I454" s="161"/>
      <c r="J454" s="191"/>
      <c r="K454" s="161"/>
      <c r="L454" s="161"/>
      <c r="M454" s="161"/>
      <c r="N454" s="161"/>
      <c r="O454" s="194"/>
      <c r="P454" s="161"/>
      <c r="Q454" s="158"/>
      <c r="S454" s="9"/>
      <c r="T454" s="9"/>
      <c r="U454" s="9"/>
      <c r="V454" s="9"/>
    </row>
    <row r="455" spans="1:22">
      <c r="A455" s="160"/>
      <c r="B455" s="152"/>
      <c r="C455" s="161"/>
      <c r="D455" s="161"/>
      <c r="E455" s="161"/>
      <c r="F455" s="152"/>
      <c r="G455" s="161"/>
      <c r="H455" s="161"/>
      <c r="I455" s="161"/>
      <c r="J455" s="191"/>
      <c r="K455" s="161"/>
      <c r="L455" s="161"/>
      <c r="M455" s="161"/>
      <c r="N455" s="161"/>
      <c r="O455" s="194"/>
      <c r="P455" s="161"/>
      <c r="Q455" s="158"/>
      <c r="S455" s="9"/>
      <c r="T455" s="9"/>
      <c r="U455" s="9"/>
      <c r="V455" s="9"/>
    </row>
    <row r="456" spans="1:22">
      <c r="A456" s="160"/>
      <c r="B456" s="152"/>
      <c r="C456" s="161"/>
      <c r="D456" s="161"/>
      <c r="E456" s="161"/>
      <c r="F456" s="152"/>
      <c r="G456" s="161"/>
      <c r="H456" s="161"/>
      <c r="I456" s="161"/>
      <c r="J456" s="191"/>
      <c r="K456" s="161"/>
      <c r="L456" s="161"/>
      <c r="M456" s="161"/>
      <c r="N456" s="161"/>
      <c r="O456" s="194"/>
      <c r="P456" s="161"/>
      <c r="Q456" s="158"/>
      <c r="S456" s="9"/>
      <c r="T456" s="9"/>
      <c r="U456" s="9"/>
      <c r="V456" s="9"/>
    </row>
    <row r="457" spans="1:22">
      <c r="A457" s="160"/>
      <c r="B457" s="152"/>
      <c r="C457" s="161"/>
      <c r="D457" s="161"/>
      <c r="E457" s="161"/>
      <c r="F457" s="152"/>
      <c r="G457" s="161"/>
      <c r="H457" s="161"/>
      <c r="I457" s="161"/>
      <c r="J457" s="191"/>
      <c r="K457" s="161"/>
      <c r="L457" s="161"/>
      <c r="M457" s="161"/>
      <c r="N457" s="161"/>
      <c r="O457" s="194"/>
      <c r="P457" s="161"/>
      <c r="Q457" s="158"/>
      <c r="S457" s="9"/>
      <c r="T457" s="9"/>
      <c r="U457" s="9"/>
      <c r="V457" s="9"/>
    </row>
    <row r="458" spans="1:22">
      <c r="A458" s="160"/>
      <c r="B458" s="152"/>
      <c r="C458" s="161"/>
      <c r="D458" s="161"/>
      <c r="E458" s="161"/>
      <c r="F458" s="152"/>
      <c r="G458" s="161"/>
      <c r="H458" s="161"/>
      <c r="I458" s="161"/>
      <c r="J458" s="191"/>
      <c r="K458" s="161"/>
      <c r="L458" s="161"/>
      <c r="M458" s="161"/>
      <c r="N458" s="161"/>
      <c r="O458" s="194"/>
      <c r="P458" s="161"/>
      <c r="Q458" s="158"/>
      <c r="S458" s="9"/>
      <c r="T458" s="9"/>
      <c r="U458" s="9"/>
      <c r="V458" s="9"/>
    </row>
    <row r="459" spans="1:22">
      <c r="A459" s="160"/>
      <c r="B459" s="152"/>
      <c r="C459" s="161"/>
      <c r="D459" s="161"/>
      <c r="E459" s="161"/>
      <c r="F459" s="152"/>
      <c r="G459" s="161"/>
      <c r="H459" s="161"/>
      <c r="I459" s="161"/>
      <c r="J459" s="191"/>
      <c r="K459" s="161"/>
      <c r="L459" s="161"/>
      <c r="M459" s="161"/>
      <c r="N459" s="161"/>
      <c r="O459" s="194"/>
      <c r="P459" s="161"/>
      <c r="Q459" s="158"/>
      <c r="S459" s="9"/>
      <c r="T459" s="9"/>
      <c r="U459" s="9"/>
      <c r="V459" s="9"/>
    </row>
    <row r="460" spans="1:22">
      <c r="A460" s="160"/>
      <c r="B460" s="152"/>
      <c r="C460" s="161"/>
      <c r="D460" s="161"/>
      <c r="E460" s="161"/>
      <c r="F460" s="152"/>
      <c r="G460" s="161"/>
      <c r="H460" s="161"/>
      <c r="I460" s="161"/>
      <c r="J460" s="191"/>
      <c r="K460" s="161"/>
      <c r="L460" s="161"/>
      <c r="M460" s="161"/>
      <c r="N460" s="161"/>
      <c r="O460" s="194"/>
      <c r="P460" s="161"/>
      <c r="Q460" s="158"/>
      <c r="S460" s="9"/>
      <c r="T460" s="9"/>
      <c r="U460" s="9"/>
      <c r="V460" s="9"/>
    </row>
    <row r="461" spans="1:22">
      <c r="A461" s="160"/>
      <c r="B461" s="152"/>
      <c r="C461" s="161"/>
      <c r="D461" s="161"/>
      <c r="E461" s="161"/>
      <c r="F461" s="152"/>
      <c r="G461" s="161"/>
      <c r="H461" s="161"/>
      <c r="I461" s="161"/>
      <c r="J461" s="191"/>
      <c r="K461" s="161"/>
      <c r="L461" s="161"/>
      <c r="M461" s="161"/>
      <c r="N461" s="161"/>
      <c r="O461" s="194"/>
      <c r="P461" s="161"/>
      <c r="Q461" s="158"/>
      <c r="S461" s="9"/>
      <c r="T461" s="9"/>
      <c r="U461" s="9"/>
      <c r="V461" s="9"/>
    </row>
    <row r="462" spans="1:22">
      <c r="A462" s="160"/>
      <c r="B462" s="152"/>
      <c r="C462" s="161"/>
      <c r="D462" s="161"/>
      <c r="E462" s="161"/>
      <c r="F462" s="152"/>
      <c r="G462" s="161"/>
      <c r="H462" s="161"/>
      <c r="I462" s="161"/>
      <c r="J462" s="191"/>
      <c r="K462" s="161"/>
      <c r="L462" s="161"/>
      <c r="M462" s="161"/>
      <c r="N462" s="161"/>
      <c r="O462" s="194"/>
      <c r="P462" s="161"/>
      <c r="Q462" s="158"/>
      <c r="S462" s="9"/>
      <c r="T462" s="9"/>
      <c r="U462" s="9"/>
    </row>
    <row r="463" spans="1:22">
      <c r="A463" s="160"/>
      <c r="B463" s="152"/>
      <c r="C463" s="161"/>
      <c r="D463" s="161"/>
      <c r="E463" s="161"/>
      <c r="F463" s="152"/>
      <c r="G463" s="161"/>
      <c r="H463" s="161"/>
      <c r="I463" s="161"/>
      <c r="J463" s="191"/>
      <c r="K463" s="161"/>
      <c r="L463" s="161"/>
      <c r="M463" s="161"/>
      <c r="N463" s="161"/>
      <c r="O463" s="194"/>
      <c r="P463" s="161"/>
      <c r="Q463" s="158"/>
      <c r="S463" s="9"/>
      <c r="T463" s="9"/>
      <c r="U463" s="9"/>
    </row>
    <row r="464" spans="1:22">
      <c r="A464" s="160"/>
      <c r="B464" s="152"/>
      <c r="C464" s="161"/>
      <c r="D464" s="161"/>
      <c r="E464" s="161"/>
      <c r="F464" s="152"/>
      <c r="G464" s="161"/>
      <c r="H464" s="161"/>
      <c r="I464" s="161"/>
      <c r="J464" s="191"/>
      <c r="K464" s="161"/>
      <c r="L464" s="161"/>
      <c r="M464" s="161"/>
      <c r="N464" s="161"/>
      <c r="O464" s="194"/>
      <c r="P464" s="161"/>
      <c r="Q464" s="158"/>
      <c r="S464" s="9"/>
      <c r="T464" s="9"/>
      <c r="U464" s="9"/>
    </row>
    <row r="465" spans="1:21">
      <c r="A465" s="160"/>
      <c r="B465" s="152"/>
      <c r="C465" s="161"/>
      <c r="D465" s="161"/>
      <c r="E465" s="161"/>
      <c r="F465" s="152"/>
      <c r="G465" s="161"/>
      <c r="H465" s="161"/>
      <c r="I465" s="161"/>
      <c r="J465" s="191"/>
      <c r="K465" s="161"/>
      <c r="L465" s="161"/>
      <c r="M465" s="161"/>
      <c r="N465" s="161"/>
      <c r="O465" s="194"/>
      <c r="P465" s="161"/>
      <c r="Q465" s="158"/>
      <c r="S465" s="9"/>
      <c r="T465" s="9"/>
      <c r="U465" s="9"/>
    </row>
    <row r="466" spans="1:21">
      <c r="A466" s="160"/>
      <c r="B466" s="152"/>
      <c r="C466" s="161"/>
      <c r="D466" s="161"/>
      <c r="E466" s="161"/>
      <c r="F466" s="152"/>
      <c r="G466" s="161"/>
      <c r="H466" s="161"/>
      <c r="I466" s="161"/>
      <c r="J466" s="191"/>
      <c r="K466" s="161"/>
      <c r="L466" s="161"/>
      <c r="M466" s="161"/>
      <c r="N466" s="161"/>
      <c r="O466" s="194"/>
      <c r="P466" s="161"/>
      <c r="Q466" s="158"/>
      <c r="S466" s="9"/>
      <c r="T466" s="9"/>
      <c r="U466" s="9"/>
    </row>
    <row r="467" spans="1:21">
      <c r="A467" s="160"/>
      <c r="B467" s="152"/>
      <c r="C467" s="161"/>
      <c r="D467" s="161"/>
      <c r="E467" s="161"/>
      <c r="F467" s="152"/>
      <c r="G467" s="161"/>
      <c r="H467" s="161"/>
      <c r="I467" s="161"/>
      <c r="J467" s="191"/>
      <c r="K467" s="161"/>
      <c r="L467" s="161"/>
      <c r="M467" s="161"/>
      <c r="N467" s="161"/>
      <c r="O467" s="194"/>
      <c r="P467" s="161"/>
      <c r="Q467" s="158"/>
      <c r="S467" s="9"/>
      <c r="T467" s="9"/>
      <c r="U467" s="9"/>
    </row>
    <row r="468" spans="1:21">
      <c r="A468" s="160"/>
      <c r="B468" s="152"/>
      <c r="C468" s="161"/>
      <c r="D468" s="161"/>
      <c r="E468" s="161"/>
      <c r="F468" s="152"/>
      <c r="G468" s="161"/>
      <c r="H468" s="161"/>
      <c r="I468" s="161"/>
      <c r="J468" s="191"/>
      <c r="K468" s="161"/>
      <c r="L468" s="161"/>
      <c r="M468" s="161"/>
      <c r="N468" s="161"/>
      <c r="O468" s="194"/>
      <c r="P468" s="161"/>
      <c r="Q468" s="158"/>
      <c r="S468" s="9"/>
      <c r="T468" s="9"/>
      <c r="U468" s="9"/>
    </row>
    <row r="469" spans="1:21">
      <c r="A469" s="160"/>
      <c r="B469" s="152"/>
      <c r="C469" s="161"/>
      <c r="D469" s="161"/>
      <c r="E469" s="161"/>
      <c r="F469" s="152"/>
      <c r="G469" s="161"/>
      <c r="H469" s="161"/>
      <c r="I469" s="161"/>
      <c r="J469" s="191"/>
      <c r="K469" s="161"/>
      <c r="L469" s="161"/>
      <c r="M469" s="161"/>
      <c r="N469" s="161"/>
      <c r="O469" s="194"/>
      <c r="P469" s="161"/>
      <c r="Q469" s="158"/>
      <c r="S469" s="9"/>
      <c r="T469" s="9"/>
      <c r="U469" s="9"/>
    </row>
    <row r="470" spans="1:21">
      <c r="A470" s="160"/>
      <c r="B470" s="152"/>
      <c r="C470" s="161"/>
      <c r="D470" s="161"/>
      <c r="E470" s="161"/>
      <c r="F470" s="152"/>
      <c r="G470" s="161"/>
      <c r="H470" s="161"/>
      <c r="I470" s="161"/>
      <c r="J470" s="191"/>
      <c r="K470" s="161"/>
      <c r="L470" s="161"/>
      <c r="M470" s="161"/>
      <c r="N470" s="161"/>
      <c r="O470" s="194"/>
      <c r="P470" s="161"/>
      <c r="Q470" s="158"/>
      <c r="S470" s="9"/>
      <c r="T470" s="9"/>
      <c r="U470" s="9"/>
    </row>
    <row r="471" spans="1:21">
      <c r="A471" s="160"/>
      <c r="B471" s="152"/>
      <c r="C471" s="161"/>
      <c r="D471" s="161"/>
      <c r="E471" s="161"/>
      <c r="F471" s="152"/>
      <c r="G471" s="161"/>
      <c r="H471" s="161"/>
      <c r="I471" s="161"/>
      <c r="J471" s="191"/>
      <c r="K471" s="161"/>
      <c r="L471" s="161"/>
      <c r="M471" s="161"/>
      <c r="N471" s="161"/>
      <c r="O471" s="194"/>
      <c r="P471" s="161"/>
      <c r="Q471" s="158"/>
      <c r="S471" s="9"/>
      <c r="T471" s="9"/>
      <c r="U471" s="9"/>
    </row>
    <row r="472" spans="1:21">
      <c r="A472" s="160"/>
      <c r="B472" s="152"/>
      <c r="C472" s="161"/>
      <c r="D472" s="161"/>
      <c r="E472" s="161"/>
      <c r="F472" s="152"/>
      <c r="G472" s="161"/>
      <c r="H472" s="161"/>
      <c r="I472" s="161"/>
      <c r="J472" s="191"/>
      <c r="K472" s="161"/>
      <c r="L472" s="161"/>
      <c r="M472" s="161"/>
      <c r="N472" s="161"/>
      <c r="O472" s="194"/>
      <c r="P472" s="161"/>
      <c r="Q472" s="158"/>
      <c r="S472" s="9"/>
      <c r="T472" s="9"/>
      <c r="U472" s="9"/>
    </row>
    <row r="473" spans="1:21">
      <c r="A473" s="160"/>
      <c r="B473" s="152"/>
      <c r="C473" s="161"/>
      <c r="D473" s="161"/>
      <c r="E473" s="161"/>
      <c r="F473" s="152"/>
      <c r="G473" s="161"/>
      <c r="H473" s="161"/>
      <c r="I473" s="161"/>
      <c r="J473" s="191"/>
      <c r="K473" s="161"/>
      <c r="L473" s="161"/>
      <c r="M473" s="161"/>
      <c r="N473" s="161"/>
      <c r="O473" s="194"/>
      <c r="P473" s="161"/>
      <c r="Q473" s="158"/>
      <c r="S473" s="9"/>
      <c r="T473" s="9"/>
      <c r="U473" s="9"/>
    </row>
    <row r="474" spans="1:21">
      <c r="A474" s="160"/>
      <c r="B474" s="152"/>
      <c r="C474" s="161"/>
      <c r="D474" s="161"/>
      <c r="E474" s="161"/>
      <c r="F474" s="152"/>
      <c r="G474" s="161"/>
      <c r="H474" s="161"/>
      <c r="I474" s="161"/>
      <c r="J474" s="191"/>
      <c r="K474" s="161"/>
      <c r="L474" s="161"/>
      <c r="M474" s="161"/>
      <c r="N474" s="161"/>
      <c r="O474" s="194"/>
      <c r="P474" s="161"/>
      <c r="Q474" s="158"/>
      <c r="S474" s="9"/>
      <c r="T474" s="9"/>
      <c r="U474" s="9"/>
    </row>
    <row r="475" spans="1:21">
      <c r="A475" s="160"/>
      <c r="B475" s="152"/>
      <c r="C475" s="161"/>
      <c r="D475" s="161"/>
      <c r="E475" s="161"/>
      <c r="F475" s="152"/>
      <c r="G475" s="161"/>
      <c r="H475" s="161"/>
      <c r="I475" s="161"/>
      <c r="J475" s="191"/>
      <c r="K475" s="161"/>
      <c r="L475" s="161"/>
      <c r="M475" s="161"/>
      <c r="N475" s="161"/>
      <c r="O475" s="194"/>
      <c r="P475" s="161"/>
      <c r="Q475" s="158"/>
      <c r="S475" s="9"/>
      <c r="T475" s="9"/>
      <c r="U475" s="9"/>
    </row>
    <row r="476" spans="1:21">
      <c r="A476" s="160"/>
      <c r="B476" s="152"/>
      <c r="C476" s="161"/>
      <c r="D476" s="161"/>
      <c r="E476" s="161"/>
      <c r="F476" s="152"/>
      <c r="G476" s="161"/>
      <c r="H476" s="161"/>
      <c r="I476" s="161"/>
      <c r="J476" s="191"/>
      <c r="K476" s="161"/>
      <c r="L476" s="161"/>
      <c r="M476" s="161"/>
      <c r="N476" s="161"/>
      <c r="O476" s="194"/>
      <c r="P476" s="161"/>
      <c r="Q476" s="158"/>
      <c r="S476" s="9"/>
      <c r="T476" s="9"/>
      <c r="U476" s="9"/>
    </row>
    <row r="477" spans="1:21">
      <c r="A477" s="160"/>
      <c r="B477" s="152"/>
      <c r="C477" s="161"/>
      <c r="D477" s="161"/>
      <c r="E477" s="161"/>
      <c r="F477" s="152"/>
      <c r="G477" s="161"/>
      <c r="H477" s="161"/>
      <c r="I477" s="161"/>
      <c r="J477" s="191"/>
      <c r="K477" s="161"/>
      <c r="L477" s="161"/>
      <c r="M477" s="161"/>
      <c r="N477" s="161"/>
      <c r="O477" s="194"/>
      <c r="P477" s="161"/>
      <c r="Q477" s="158"/>
      <c r="S477" s="9"/>
      <c r="T477" s="9"/>
      <c r="U477" s="9"/>
    </row>
    <row r="478" spans="1:21">
      <c r="A478" s="160"/>
      <c r="B478" s="152"/>
      <c r="C478" s="161"/>
      <c r="D478" s="161"/>
      <c r="E478" s="161"/>
      <c r="F478" s="152"/>
      <c r="G478" s="161"/>
      <c r="H478" s="161"/>
      <c r="I478" s="161"/>
      <c r="J478" s="191"/>
      <c r="K478" s="161"/>
      <c r="L478" s="161"/>
      <c r="M478" s="161"/>
      <c r="N478" s="161"/>
      <c r="O478" s="194"/>
      <c r="P478" s="161"/>
      <c r="Q478" s="158"/>
      <c r="S478" s="9"/>
      <c r="T478" s="9"/>
      <c r="U478" s="9"/>
    </row>
    <row r="479" spans="1:21">
      <c r="A479" s="160"/>
      <c r="B479" s="152"/>
      <c r="C479" s="161"/>
      <c r="D479" s="161"/>
      <c r="E479" s="161"/>
      <c r="F479" s="152"/>
      <c r="G479" s="161"/>
      <c r="H479" s="161"/>
      <c r="I479" s="161"/>
      <c r="J479" s="191"/>
      <c r="K479" s="161"/>
      <c r="L479" s="161"/>
      <c r="M479" s="161"/>
      <c r="N479" s="161"/>
      <c r="O479" s="194"/>
      <c r="P479" s="161"/>
      <c r="Q479" s="158"/>
      <c r="S479" s="9"/>
      <c r="T479" s="9"/>
      <c r="U479" s="9"/>
    </row>
    <row r="480" spans="1:21">
      <c r="A480" s="160"/>
      <c r="B480" s="152"/>
      <c r="C480" s="161"/>
      <c r="D480" s="161"/>
      <c r="E480" s="161"/>
      <c r="F480" s="152"/>
      <c r="G480" s="161"/>
      <c r="H480" s="161"/>
      <c r="I480" s="161"/>
      <c r="J480" s="191"/>
      <c r="K480" s="161"/>
      <c r="L480" s="161"/>
      <c r="M480" s="161"/>
      <c r="N480" s="161"/>
      <c r="O480" s="194"/>
      <c r="P480" s="161"/>
      <c r="Q480" s="158"/>
      <c r="S480" s="9"/>
      <c r="T480" s="9"/>
      <c r="U480" s="9"/>
    </row>
    <row r="481" spans="1:21">
      <c r="A481" s="160"/>
      <c r="B481" s="152"/>
      <c r="C481" s="161"/>
      <c r="D481" s="161"/>
      <c r="E481" s="161"/>
      <c r="F481" s="152"/>
      <c r="G481" s="161"/>
      <c r="H481" s="161"/>
      <c r="I481" s="161"/>
      <c r="J481" s="191"/>
      <c r="K481" s="161"/>
      <c r="L481" s="161"/>
      <c r="M481" s="161"/>
      <c r="N481" s="161"/>
      <c r="O481" s="194"/>
      <c r="P481" s="161"/>
      <c r="Q481" s="158"/>
      <c r="S481" s="9"/>
      <c r="T481" s="9"/>
      <c r="U481" s="9"/>
    </row>
    <row r="482" spans="1:21">
      <c r="A482" s="160"/>
      <c r="B482" s="152"/>
      <c r="C482" s="161"/>
      <c r="D482" s="161"/>
      <c r="E482" s="161"/>
      <c r="F482" s="152"/>
      <c r="G482" s="161"/>
      <c r="H482" s="161"/>
      <c r="I482" s="161"/>
      <c r="J482" s="191"/>
      <c r="K482" s="161"/>
      <c r="L482" s="161"/>
      <c r="M482" s="161"/>
      <c r="N482" s="161"/>
      <c r="O482" s="194"/>
      <c r="P482" s="161"/>
      <c r="Q482" s="158"/>
      <c r="S482" s="9"/>
      <c r="T482" s="9"/>
      <c r="U482" s="9"/>
    </row>
    <row r="483" spans="1:21">
      <c r="A483" s="160"/>
      <c r="B483" s="152"/>
      <c r="C483" s="161"/>
      <c r="D483" s="161"/>
      <c r="E483" s="161"/>
      <c r="F483" s="152"/>
      <c r="G483" s="161"/>
      <c r="H483" s="161"/>
      <c r="I483" s="161"/>
      <c r="J483" s="191"/>
      <c r="K483" s="161"/>
      <c r="L483" s="161"/>
      <c r="M483" s="161"/>
      <c r="N483" s="161"/>
      <c r="O483" s="194"/>
      <c r="P483" s="161"/>
      <c r="Q483" s="158"/>
      <c r="S483" s="9"/>
      <c r="T483" s="9"/>
      <c r="U483" s="9"/>
    </row>
    <row r="484" spans="1:21">
      <c r="A484" s="160"/>
      <c r="B484" s="152"/>
      <c r="C484" s="161"/>
      <c r="D484" s="161"/>
      <c r="E484" s="161"/>
      <c r="F484" s="152"/>
      <c r="G484" s="161"/>
      <c r="H484" s="161"/>
      <c r="I484" s="161"/>
      <c r="J484" s="191"/>
      <c r="K484" s="161"/>
      <c r="L484" s="161"/>
      <c r="M484" s="161"/>
      <c r="N484" s="161"/>
      <c r="O484" s="194"/>
      <c r="P484" s="161"/>
      <c r="Q484" s="158"/>
      <c r="S484" s="9"/>
      <c r="T484" s="9"/>
      <c r="U484" s="9"/>
    </row>
    <row r="485" spans="1:21">
      <c r="A485" s="160"/>
      <c r="B485" s="152"/>
      <c r="C485" s="161"/>
      <c r="D485" s="161"/>
      <c r="E485" s="161"/>
      <c r="F485" s="152"/>
      <c r="G485" s="161"/>
      <c r="H485" s="161"/>
      <c r="I485" s="161"/>
      <c r="J485" s="191"/>
      <c r="K485" s="161"/>
      <c r="L485" s="161"/>
      <c r="M485" s="161"/>
      <c r="N485" s="161"/>
      <c r="O485" s="194"/>
      <c r="P485" s="161"/>
      <c r="Q485" s="158"/>
      <c r="S485" s="9"/>
      <c r="T485" s="9"/>
      <c r="U485" s="9"/>
    </row>
    <row r="486" spans="1:21">
      <c r="A486" s="160"/>
      <c r="B486" s="152"/>
      <c r="C486" s="161"/>
      <c r="D486" s="161"/>
      <c r="E486" s="161"/>
      <c r="F486" s="152"/>
      <c r="G486" s="161"/>
      <c r="H486" s="161"/>
      <c r="I486" s="161"/>
      <c r="J486" s="191"/>
      <c r="K486" s="161"/>
      <c r="L486" s="161"/>
      <c r="M486" s="161"/>
      <c r="N486" s="161"/>
      <c r="O486" s="194"/>
      <c r="P486" s="161"/>
      <c r="Q486" s="158"/>
      <c r="S486" s="9"/>
      <c r="T486" s="9"/>
      <c r="U486" s="9"/>
    </row>
    <row r="487" spans="1:21">
      <c r="A487" s="160"/>
      <c r="B487" s="152"/>
      <c r="C487" s="161"/>
      <c r="D487" s="161"/>
      <c r="E487" s="161"/>
      <c r="F487" s="152"/>
      <c r="G487" s="161"/>
      <c r="H487" s="161"/>
      <c r="I487" s="161"/>
      <c r="J487" s="191"/>
      <c r="K487" s="161"/>
      <c r="L487" s="161"/>
      <c r="M487" s="161"/>
      <c r="N487" s="161"/>
      <c r="O487" s="194"/>
      <c r="P487" s="161"/>
      <c r="Q487" s="158"/>
      <c r="S487" s="9"/>
      <c r="T487" s="9"/>
      <c r="U487" s="9"/>
    </row>
    <row r="488" spans="1:21">
      <c r="A488" s="160"/>
      <c r="B488" s="152"/>
      <c r="C488" s="161"/>
      <c r="D488" s="161"/>
      <c r="E488" s="161"/>
      <c r="F488" s="152"/>
      <c r="G488" s="161"/>
      <c r="H488" s="161"/>
      <c r="I488" s="161"/>
      <c r="J488" s="191"/>
      <c r="K488" s="161"/>
      <c r="L488" s="161"/>
      <c r="M488" s="161"/>
      <c r="N488" s="161"/>
      <c r="O488" s="194"/>
      <c r="P488" s="161"/>
      <c r="Q488" s="158"/>
      <c r="S488" s="9"/>
      <c r="T488" s="9"/>
      <c r="U488" s="9"/>
    </row>
    <row r="489" spans="1:21">
      <c r="A489" s="160"/>
      <c r="B489" s="152"/>
      <c r="C489" s="161"/>
      <c r="D489" s="161"/>
      <c r="E489" s="161"/>
      <c r="F489" s="152"/>
      <c r="G489" s="161"/>
      <c r="H489" s="161"/>
      <c r="I489" s="161"/>
      <c r="J489" s="191"/>
      <c r="K489" s="161"/>
      <c r="L489" s="161"/>
      <c r="M489" s="161"/>
      <c r="N489" s="161"/>
      <c r="O489" s="194"/>
      <c r="P489" s="161"/>
      <c r="Q489" s="158"/>
      <c r="S489" s="9"/>
      <c r="T489" s="9"/>
      <c r="U489" s="9"/>
    </row>
    <row r="490" spans="1:21">
      <c r="A490" s="160"/>
      <c r="B490" s="152"/>
      <c r="C490" s="161"/>
      <c r="D490" s="161"/>
      <c r="E490" s="161"/>
      <c r="F490" s="152"/>
      <c r="G490" s="161"/>
      <c r="H490" s="161"/>
      <c r="I490" s="161"/>
      <c r="J490" s="191"/>
      <c r="K490" s="161"/>
      <c r="L490" s="161"/>
      <c r="M490" s="161"/>
      <c r="N490" s="161"/>
      <c r="O490" s="194"/>
      <c r="P490" s="161"/>
      <c r="Q490" s="158"/>
      <c r="S490" s="9"/>
      <c r="T490" s="9"/>
      <c r="U490" s="9"/>
    </row>
    <row r="491" spans="1:21">
      <c r="A491" s="160"/>
      <c r="B491" s="152"/>
      <c r="C491" s="161"/>
      <c r="D491" s="161"/>
      <c r="E491" s="161"/>
      <c r="F491" s="152"/>
      <c r="G491" s="161"/>
      <c r="H491" s="161"/>
      <c r="I491" s="161"/>
      <c r="J491" s="191"/>
      <c r="K491" s="161"/>
      <c r="L491" s="161"/>
      <c r="M491" s="161"/>
      <c r="N491" s="161"/>
      <c r="O491" s="194"/>
      <c r="P491" s="161"/>
      <c r="Q491" s="158"/>
      <c r="S491" s="9"/>
      <c r="T491" s="9"/>
      <c r="U491" s="9"/>
    </row>
    <row r="492" spans="1:21">
      <c r="A492" s="160"/>
      <c r="B492" s="152"/>
      <c r="C492" s="161"/>
      <c r="D492" s="161"/>
      <c r="E492" s="161"/>
      <c r="F492" s="152"/>
      <c r="G492" s="161"/>
      <c r="H492" s="161"/>
      <c r="I492" s="161"/>
      <c r="J492" s="191"/>
      <c r="K492" s="161"/>
      <c r="L492" s="161"/>
      <c r="M492" s="161"/>
      <c r="N492" s="161"/>
      <c r="O492" s="194"/>
      <c r="P492" s="161"/>
      <c r="Q492" s="158"/>
      <c r="S492" s="9"/>
      <c r="T492" s="9"/>
      <c r="U492" s="9"/>
    </row>
    <row r="493" spans="1:21">
      <c r="A493" s="160"/>
      <c r="B493" s="152"/>
      <c r="C493" s="161"/>
      <c r="D493" s="161"/>
      <c r="E493" s="161"/>
      <c r="F493" s="152"/>
      <c r="G493" s="161"/>
      <c r="H493" s="161"/>
      <c r="I493" s="161"/>
      <c r="J493" s="191"/>
      <c r="K493" s="161"/>
      <c r="L493" s="161"/>
      <c r="M493" s="161"/>
      <c r="N493" s="161"/>
      <c r="O493" s="194"/>
      <c r="P493" s="161"/>
      <c r="Q493" s="158"/>
      <c r="S493" s="9"/>
      <c r="T493" s="9"/>
      <c r="U493" s="9"/>
    </row>
    <row r="494" spans="1:21">
      <c r="A494" s="160"/>
      <c r="B494" s="152"/>
      <c r="C494" s="161"/>
      <c r="D494" s="161"/>
      <c r="E494" s="161"/>
      <c r="F494" s="152"/>
      <c r="G494" s="161"/>
      <c r="H494" s="161"/>
      <c r="I494" s="161"/>
      <c r="J494" s="191"/>
      <c r="K494" s="161"/>
      <c r="L494" s="161"/>
      <c r="M494" s="161"/>
      <c r="N494" s="161"/>
      <c r="O494" s="194"/>
      <c r="P494" s="161"/>
      <c r="Q494" s="158"/>
      <c r="S494" s="9"/>
      <c r="T494" s="9"/>
      <c r="U494" s="9"/>
    </row>
    <row r="495" spans="1:21">
      <c r="A495" s="160"/>
      <c r="B495" s="152"/>
      <c r="C495" s="161"/>
      <c r="D495" s="161"/>
      <c r="E495" s="161"/>
      <c r="F495" s="152"/>
      <c r="G495" s="161"/>
      <c r="H495" s="161"/>
      <c r="I495" s="161"/>
      <c r="J495" s="191"/>
      <c r="K495" s="161"/>
      <c r="L495" s="161"/>
      <c r="M495" s="161"/>
      <c r="N495" s="161"/>
      <c r="O495" s="194"/>
      <c r="P495" s="161"/>
      <c r="Q495" s="158"/>
      <c r="S495" s="9"/>
      <c r="T495" s="9"/>
      <c r="U495" s="9"/>
    </row>
    <row r="496" spans="1:21">
      <c r="A496" s="160"/>
      <c r="B496" s="152"/>
      <c r="C496" s="161"/>
      <c r="D496" s="161"/>
      <c r="E496" s="161"/>
      <c r="F496" s="152"/>
      <c r="G496" s="161"/>
      <c r="H496" s="161"/>
      <c r="I496" s="161"/>
      <c r="J496" s="191"/>
      <c r="K496" s="161"/>
      <c r="L496" s="161"/>
      <c r="M496" s="161"/>
      <c r="N496" s="161"/>
      <c r="O496" s="194"/>
      <c r="P496" s="161"/>
      <c r="Q496" s="158"/>
      <c r="S496" s="9"/>
      <c r="T496" s="9"/>
      <c r="U496" s="9"/>
    </row>
    <row r="497" spans="1:21">
      <c r="A497" s="160"/>
      <c r="B497" s="152"/>
      <c r="C497" s="161"/>
      <c r="D497" s="161"/>
      <c r="E497" s="161"/>
      <c r="F497" s="152"/>
      <c r="G497" s="161"/>
      <c r="H497" s="161"/>
      <c r="I497" s="161"/>
      <c r="J497" s="191"/>
      <c r="K497" s="161"/>
      <c r="L497" s="161"/>
      <c r="M497" s="161"/>
      <c r="N497" s="161"/>
      <c r="O497" s="194"/>
      <c r="P497" s="161"/>
      <c r="Q497" s="158"/>
      <c r="S497" s="9"/>
      <c r="T497" s="9"/>
      <c r="U497" s="9"/>
    </row>
    <row r="498" spans="1:21">
      <c r="A498" s="160"/>
      <c r="B498" s="152"/>
      <c r="C498" s="161"/>
      <c r="D498" s="161"/>
      <c r="E498" s="161"/>
      <c r="F498" s="152"/>
      <c r="G498" s="161"/>
      <c r="H498" s="161"/>
      <c r="I498" s="161"/>
      <c r="J498" s="191"/>
      <c r="K498" s="161"/>
      <c r="L498" s="161"/>
      <c r="M498" s="161"/>
      <c r="N498" s="161"/>
      <c r="O498" s="194"/>
      <c r="P498" s="161"/>
      <c r="Q498" s="158"/>
      <c r="S498" s="9"/>
      <c r="T498" s="9"/>
      <c r="U498" s="9"/>
    </row>
    <row r="499" spans="1:21">
      <c r="A499" s="160"/>
      <c r="B499" s="152"/>
      <c r="C499" s="161"/>
      <c r="D499" s="161"/>
      <c r="E499" s="161"/>
      <c r="F499" s="152"/>
      <c r="G499" s="161"/>
      <c r="H499" s="161"/>
      <c r="I499" s="161"/>
      <c r="J499" s="191"/>
      <c r="K499" s="161"/>
      <c r="L499" s="161"/>
      <c r="M499" s="161"/>
      <c r="N499" s="161"/>
      <c r="O499" s="194"/>
      <c r="P499" s="161"/>
      <c r="Q499" s="158"/>
      <c r="S499" s="9"/>
      <c r="T499" s="9"/>
      <c r="U499" s="9"/>
    </row>
    <row r="500" spans="1:21">
      <c r="A500" s="160"/>
      <c r="B500" s="152"/>
      <c r="C500" s="161"/>
      <c r="D500" s="161"/>
      <c r="E500" s="161"/>
      <c r="F500" s="152"/>
      <c r="G500" s="161"/>
      <c r="H500" s="161"/>
      <c r="I500" s="161"/>
      <c r="J500" s="191"/>
      <c r="K500" s="161"/>
      <c r="L500" s="161"/>
      <c r="M500" s="161"/>
      <c r="N500" s="161"/>
      <c r="O500" s="194"/>
      <c r="P500" s="161"/>
      <c r="Q500" s="158"/>
      <c r="S500" s="9"/>
      <c r="T500" s="9"/>
      <c r="U500" s="9"/>
    </row>
    <row r="501" spans="1:21">
      <c r="A501" s="161"/>
      <c r="B501" s="152"/>
      <c r="C501" s="161"/>
      <c r="D501" s="161"/>
      <c r="E501" s="161"/>
      <c r="F501" s="152"/>
      <c r="G501" s="161"/>
      <c r="H501" s="161"/>
      <c r="I501" s="161"/>
      <c r="J501" s="191"/>
      <c r="K501" s="161"/>
      <c r="L501" s="161"/>
      <c r="M501" s="161"/>
      <c r="N501" s="161"/>
      <c r="O501" s="194"/>
      <c r="P501" s="161"/>
      <c r="Q501" s="158"/>
    </row>
    <row r="502" spans="1:21">
      <c r="A502" s="161"/>
      <c r="B502" s="152"/>
      <c r="C502" s="161"/>
      <c r="D502" s="161"/>
      <c r="E502" s="161"/>
      <c r="F502" s="152"/>
      <c r="G502" s="161"/>
      <c r="H502" s="161"/>
      <c r="I502" s="161"/>
      <c r="J502" s="191"/>
      <c r="K502" s="161"/>
      <c r="L502" s="161"/>
      <c r="M502" s="161"/>
      <c r="N502" s="161"/>
      <c r="O502" s="194"/>
      <c r="P502" s="161"/>
      <c r="Q502" s="158"/>
    </row>
    <row r="503" spans="1:21">
      <c r="A503" s="161"/>
      <c r="B503" s="152"/>
      <c r="C503" s="161"/>
      <c r="D503" s="161"/>
      <c r="E503" s="161"/>
      <c r="F503" s="152"/>
      <c r="G503" s="161"/>
      <c r="H503" s="161"/>
      <c r="I503" s="161"/>
      <c r="J503" s="191"/>
      <c r="K503" s="161"/>
      <c r="L503" s="161"/>
      <c r="M503" s="161"/>
      <c r="N503" s="161"/>
      <c r="O503" s="194"/>
      <c r="P503" s="161"/>
      <c r="Q503" s="158"/>
    </row>
    <row r="504" spans="1:21">
      <c r="A504" s="161"/>
      <c r="B504" s="152"/>
      <c r="C504" s="161"/>
      <c r="D504" s="161"/>
      <c r="E504" s="161"/>
      <c r="F504" s="152"/>
      <c r="G504" s="161"/>
      <c r="H504" s="161"/>
      <c r="I504" s="161"/>
      <c r="J504" s="191"/>
      <c r="K504" s="161"/>
      <c r="L504" s="161"/>
      <c r="M504" s="161"/>
      <c r="N504" s="161"/>
      <c r="O504" s="194"/>
      <c r="P504" s="161"/>
      <c r="Q504" s="158"/>
    </row>
    <row r="505" spans="1:21">
      <c r="A505" s="161"/>
      <c r="B505" s="152"/>
      <c r="C505" s="161"/>
      <c r="D505" s="161"/>
      <c r="E505" s="161"/>
      <c r="F505" s="152"/>
      <c r="G505" s="161"/>
      <c r="H505" s="161"/>
      <c r="I505" s="161"/>
      <c r="J505" s="191"/>
      <c r="K505" s="161"/>
      <c r="L505" s="161"/>
      <c r="M505" s="161"/>
      <c r="N505" s="161"/>
      <c r="O505" s="194"/>
      <c r="P505" s="161"/>
      <c r="Q505" s="158"/>
    </row>
    <row r="506" spans="1:21">
      <c r="A506" s="161"/>
      <c r="B506" s="152"/>
      <c r="C506" s="161"/>
      <c r="D506" s="161"/>
      <c r="E506" s="161"/>
      <c r="F506" s="152"/>
      <c r="G506" s="161"/>
      <c r="H506" s="161"/>
      <c r="I506" s="161"/>
      <c r="J506" s="191"/>
      <c r="K506" s="161"/>
      <c r="L506" s="161"/>
      <c r="M506" s="161"/>
      <c r="N506" s="161"/>
      <c r="O506" s="194"/>
      <c r="P506" s="161"/>
      <c r="Q506" s="158"/>
    </row>
    <row r="507" spans="1:21">
      <c r="A507" s="161"/>
      <c r="B507" s="152"/>
      <c r="C507" s="161"/>
      <c r="D507" s="161"/>
      <c r="E507" s="161"/>
      <c r="F507" s="152"/>
      <c r="G507" s="161"/>
      <c r="H507" s="161"/>
      <c r="I507" s="161"/>
      <c r="J507" s="191"/>
      <c r="K507" s="161"/>
      <c r="L507" s="161"/>
      <c r="M507" s="161"/>
      <c r="N507" s="161"/>
      <c r="O507" s="194"/>
      <c r="P507" s="161"/>
      <c r="Q507" s="158"/>
    </row>
    <row r="508" spans="1:21">
      <c r="A508" s="161"/>
      <c r="B508" s="152"/>
      <c r="C508" s="161"/>
      <c r="D508" s="161"/>
      <c r="E508" s="161"/>
      <c r="F508" s="152"/>
      <c r="G508" s="161"/>
      <c r="H508" s="161"/>
      <c r="I508" s="161"/>
      <c r="J508" s="191"/>
      <c r="K508" s="161"/>
      <c r="L508" s="161"/>
      <c r="M508" s="161"/>
      <c r="N508" s="161"/>
      <c r="O508" s="194"/>
      <c r="P508" s="161"/>
      <c r="Q508" s="158"/>
    </row>
    <row r="509" spans="1:21">
      <c r="A509" s="161"/>
      <c r="B509" s="152"/>
      <c r="C509" s="161"/>
      <c r="D509" s="161"/>
      <c r="E509" s="161"/>
      <c r="F509" s="152"/>
      <c r="G509" s="161"/>
      <c r="H509" s="161"/>
      <c r="I509" s="161"/>
      <c r="J509" s="191"/>
      <c r="K509" s="161"/>
      <c r="L509" s="161"/>
      <c r="M509" s="161"/>
      <c r="N509" s="161"/>
      <c r="O509" s="194"/>
      <c r="P509" s="161"/>
      <c r="Q509" s="158"/>
    </row>
    <row r="510" spans="1:21">
      <c r="A510" s="161"/>
      <c r="B510" s="152"/>
      <c r="C510" s="161"/>
      <c r="D510" s="161"/>
      <c r="E510" s="161"/>
      <c r="F510" s="152"/>
      <c r="G510" s="161"/>
      <c r="H510" s="161"/>
      <c r="I510" s="161"/>
      <c r="J510" s="191"/>
      <c r="K510" s="161"/>
      <c r="L510" s="161"/>
      <c r="M510" s="161"/>
      <c r="N510" s="161"/>
      <c r="O510" s="194"/>
      <c r="P510" s="161"/>
      <c r="Q510" s="158"/>
    </row>
    <row r="511" spans="1:21">
      <c r="A511" s="161"/>
      <c r="B511" s="152"/>
      <c r="C511" s="161"/>
      <c r="D511" s="161"/>
      <c r="E511" s="161"/>
      <c r="F511" s="152"/>
      <c r="G511" s="161"/>
      <c r="H511" s="161"/>
      <c r="I511" s="161"/>
      <c r="J511" s="191"/>
      <c r="K511" s="161"/>
      <c r="L511" s="161"/>
      <c r="M511" s="161"/>
      <c r="N511" s="161"/>
      <c r="O511" s="194"/>
      <c r="P511" s="161"/>
      <c r="Q511" s="158"/>
    </row>
    <row r="512" spans="1:21">
      <c r="A512" s="161"/>
      <c r="B512" s="152"/>
      <c r="C512" s="161"/>
      <c r="D512" s="161"/>
      <c r="E512" s="161"/>
      <c r="F512" s="152"/>
      <c r="G512" s="161"/>
      <c r="H512" s="161"/>
      <c r="I512" s="161"/>
      <c r="J512" s="191"/>
      <c r="K512" s="161"/>
      <c r="L512" s="161"/>
      <c r="M512" s="161"/>
      <c r="N512" s="161"/>
      <c r="O512" s="194"/>
      <c r="P512" s="161"/>
      <c r="Q512" s="158"/>
    </row>
    <row r="513" spans="1:17">
      <c r="A513" s="161"/>
      <c r="B513" s="152"/>
      <c r="C513" s="161"/>
      <c r="D513" s="161"/>
      <c r="E513" s="161"/>
      <c r="F513" s="152"/>
      <c r="G513" s="161"/>
      <c r="H513" s="161"/>
      <c r="I513" s="161"/>
      <c r="J513" s="191"/>
      <c r="K513" s="161"/>
      <c r="L513" s="161"/>
      <c r="M513" s="161"/>
      <c r="N513" s="161"/>
      <c r="O513" s="194"/>
      <c r="P513" s="161"/>
      <c r="Q513" s="158"/>
    </row>
    <row r="514" spans="1:17">
      <c r="A514" s="161"/>
      <c r="B514" s="152"/>
      <c r="C514" s="161"/>
      <c r="D514" s="161"/>
      <c r="E514" s="161"/>
      <c r="F514" s="152"/>
      <c r="G514" s="161"/>
      <c r="H514" s="161"/>
      <c r="I514" s="161"/>
      <c r="J514" s="191"/>
      <c r="K514" s="161"/>
      <c r="L514" s="161"/>
      <c r="M514" s="161"/>
      <c r="N514" s="161"/>
      <c r="O514" s="194"/>
      <c r="P514" s="161"/>
      <c r="Q514" s="158"/>
    </row>
    <row r="515" spans="1:17">
      <c r="A515" s="161"/>
      <c r="B515" s="152"/>
      <c r="C515" s="161"/>
      <c r="D515" s="161"/>
      <c r="E515" s="161"/>
      <c r="F515" s="152"/>
      <c r="G515" s="161"/>
      <c r="H515" s="161"/>
      <c r="I515" s="161"/>
      <c r="J515" s="191"/>
      <c r="K515" s="161"/>
      <c r="L515" s="161"/>
      <c r="M515" s="161"/>
      <c r="N515" s="161"/>
      <c r="O515" s="194"/>
      <c r="P515" s="161"/>
      <c r="Q515" s="158"/>
    </row>
    <row r="516" spans="1:17">
      <c r="A516" s="161"/>
      <c r="B516" s="152"/>
      <c r="C516" s="161"/>
      <c r="D516" s="161"/>
      <c r="E516" s="161"/>
      <c r="F516" s="152"/>
      <c r="G516" s="161"/>
      <c r="H516" s="161"/>
      <c r="I516" s="161"/>
      <c r="J516" s="191"/>
      <c r="K516" s="161"/>
      <c r="L516" s="161"/>
      <c r="M516" s="161"/>
      <c r="N516" s="161"/>
      <c r="O516" s="194"/>
      <c r="P516" s="161"/>
      <c r="Q516" s="158"/>
    </row>
    <row r="517" spans="1:17">
      <c r="A517" s="161"/>
      <c r="B517" s="152"/>
      <c r="C517" s="161"/>
      <c r="D517" s="161"/>
      <c r="E517" s="161"/>
      <c r="F517" s="152"/>
      <c r="G517" s="161"/>
      <c r="H517" s="161"/>
      <c r="I517" s="161"/>
      <c r="J517" s="191"/>
      <c r="K517" s="161"/>
      <c r="L517" s="161"/>
      <c r="M517" s="161"/>
      <c r="N517" s="161"/>
      <c r="O517" s="194"/>
      <c r="P517" s="161"/>
      <c r="Q517" s="158"/>
    </row>
    <row r="518" spans="1:17">
      <c r="A518" s="161"/>
      <c r="B518" s="152"/>
      <c r="C518" s="161"/>
      <c r="D518" s="161"/>
      <c r="E518" s="161"/>
      <c r="F518" s="152"/>
      <c r="G518" s="161"/>
      <c r="H518" s="161"/>
      <c r="I518" s="161"/>
      <c r="J518" s="191"/>
      <c r="K518" s="161"/>
      <c r="L518" s="161"/>
      <c r="M518" s="161"/>
      <c r="N518" s="161"/>
      <c r="O518" s="194"/>
      <c r="P518" s="161"/>
      <c r="Q518" s="158"/>
    </row>
    <row r="519" spans="1:17">
      <c r="A519" s="161"/>
      <c r="B519" s="152"/>
      <c r="C519" s="161"/>
      <c r="D519" s="161"/>
      <c r="E519" s="161"/>
      <c r="F519" s="152"/>
      <c r="G519" s="161"/>
      <c r="H519" s="161"/>
      <c r="I519" s="161"/>
      <c r="J519" s="191"/>
      <c r="K519" s="161"/>
      <c r="L519" s="161"/>
      <c r="M519" s="161"/>
      <c r="N519" s="161"/>
      <c r="O519" s="194"/>
      <c r="P519" s="161"/>
      <c r="Q519" s="158"/>
    </row>
    <row r="520" spans="1:17">
      <c r="A520" s="161"/>
      <c r="B520" s="152"/>
      <c r="C520" s="161"/>
      <c r="D520" s="161"/>
      <c r="E520" s="161"/>
      <c r="F520" s="152"/>
      <c r="G520" s="161"/>
      <c r="H520" s="161"/>
      <c r="I520" s="161"/>
      <c r="J520" s="191"/>
      <c r="K520" s="161"/>
      <c r="L520" s="161"/>
      <c r="M520" s="161"/>
      <c r="N520" s="161"/>
      <c r="O520" s="194"/>
      <c r="P520" s="161"/>
      <c r="Q520" s="158"/>
    </row>
    <row r="521" spans="1:17">
      <c r="A521" s="161"/>
      <c r="B521" s="152"/>
      <c r="C521" s="161"/>
      <c r="D521" s="161"/>
      <c r="E521" s="161"/>
      <c r="F521" s="152"/>
      <c r="G521" s="161"/>
      <c r="H521" s="161"/>
      <c r="I521" s="161"/>
      <c r="J521" s="191"/>
      <c r="K521" s="161"/>
      <c r="L521" s="161"/>
      <c r="M521" s="161"/>
      <c r="N521" s="161"/>
      <c r="O521" s="194"/>
      <c r="P521" s="161"/>
      <c r="Q521" s="158"/>
    </row>
    <row r="522" spans="1:17">
      <c r="A522" s="161"/>
      <c r="B522" s="152"/>
      <c r="C522" s="161"/>
      <c r="D522" s="161"/>
      <c r="E522" s="161"/>
      <c r="F522" s="152"/>
      <c r="G522" s="161"/>
      <c r="H522" s="161"/>
      <c r="I522" s="161"/>
      <c r="J522" s="191"/>
      <c r="K522" s="161"/>
      <c r="L522" s="161"/>
      <c r="M522" s="161"/>
      <c r="N522" s="161"/>
      <c r="O522" s="194"/>
      <c r="P522" s="161"/>
      <c r="Q522" s="158"/>
    </row>
    <row r="523" spans="1:17">
      <c r="A523" s="161"/>
      <c r="B523" s="152"/>
      <c r="C523" s="161"/>
      <c r="D523" s="161"/>
      <c r="E523" s="161"/>
      <c r="F523" s="152"/>
      <c r="G523" s="161"/>
      <c r="H523" s="161"/>
      <c r="I523" s="161"/>
      <c r="J523" s="191"/>
      <c r="K523" s="161"/>
      <c r="L523" s="161"/>
      <c r="M523" s="161"/>
      <c r="N523" s="161"/>
      <c r="O523" s="194"/>
      <c r="P523" s="161"/>
      <c r="Q523" s="158"/>
    </row>
    <row r="524" spans="1:17">
      <c r="A524" s="161"/>
      <c r="B524" s="152"/>
      <c r="C524" s="161"/>
      <c r="D524" s="161"/>
      <c r="E524" s="161"/>
      <c r="F524" s="152"/>
      <c r="G524" s="161"/>
      <c r="H524" s="161"/>
      <c r="I524" s="161"/>
      <c r="J524" s="191"/>
      <c r="K524" s="161"/>
      <c r="L524" s="161"/>
      <c r="M524" s="161"/>
      <c r="N524" s="161"/>
      <c r="O524" s="194"/>
      <c r="P524" s="161"/>
      <c r="Q524" s="158"/>
    </row>
    <row r="525" spans="1:17">
      <c r="A525" s="161"/>
      <c r="B525" s="152"/>
      <c r="C525" s="161"/>
      <c r="D525" s="161"/>
      <c r="E525" s="161"/>
      <c r="F525" s="152"/>
      <c r="G525" s="161"/>
      <c r="H525" s="161"/>
      <c r="I525" s="161"/>
      <c r="J525" s="191"/>
      <c r="K525" s="161"/>
      <c r="L525" s="161"/>
      <c r="M525" s="161"/>
      <c r="N525" s="161"/>
      <c r="O525" s="194"/>
      <c r="P525" s="161"/>
      <c r="Q525" s="158"/>
    </row>
    <row r="526" spans="1:17">
      <c r="A526" s="161"/>
      <c r="B526" s="152"/>
      <c r="C526" s="161"/>
      <c r="D526" s="161"/>
      <c r="E526" s="161"/>
      <c r="F526" s="152"/>
      <c r="G526" s="161"/>
      <c r="H526" s="161"/>
      <c r="I526" s="161"/>
      <c r="J526" s="191"/>
      <c r="K526" s="161"/>
      <c r="L526" s="161"/>
      <c r="M526" s="161"/>
      <c r="N526" s="161"/>
      <c r="O526" s="194"/>
      <c r="P526" s="161"/>
      <c r="Q526" s="158"/>
    </row>
    <row r="527" spans="1:17">
      <c r="A527" s="161"/>
      <c r="B527" s="152"/>
      <c r="C527" s="161"/>
      <c r="D527" s="161"/>
      <c r="E527" s="161"/>
      <c r="F527" s="152"/>
      <c r="G527" s="161"/>
      <c r="H527" s="161"/>
      <c r="I527" s="161"/>
      <c r="J527" s="191"/>
      <c r="K527" s="161"/>
      <c r="L527" s="161"/>
      <c r="M527" s="161"/>
      <c r="N527" s="161"/>
      <c r="O527" s="194"/>
      <c r="P527" s="161"/>
      <c r="Q527" s="158"/>
    </row>
    <row r="528" spans="1:17">
      <c r="A528" s="161"/>
      <c r="B528" s="152"/>
      <c r="C528" s="161"/>
      <c r="D528" s="161"/>
      <c r="E528" s="161"/>
      <c r="F528" s="152"/>
      <c r="G528" s="161"/>
      <c r="H528" s="161"/>
      <c r="I528" s="161"/>
      <c r="J528" s="191"/>
      <c r="K528" s="161"/>
      <c r="L528" s="161"/>
      <c r="M528" s="161"/>
      <c r="N528" s="161"/>
      <c r="O528" s="194"/>
      <c r="P528" s="161"/>
      <c r="Q528" s="158"/>
    </row>
    <row r="529" spans="1:17">
      <c r="A529" s="161"/>
      <c r="B529" s="152"/>
      <c r="C529" s="161"/>
      <c r="D529" s="161"/>
      <c r="E529" s="161"/>
      <c r="F529" s="152"/>
      <c r="G529" s="161"/>
      <c r="H529" s="161"/>
      <c r="I529" s="161"/>
      <c r="J529" s="191"/>
      <c r="K529" s="161"/>
      <c r="L529" s="161"/>
      <c r="M529" s="161"/>
      <c r="N529" s="161"/>
      <c r="O529" s="194"/>
      <c r="P529" s="161"/>
      <c r="Q529" s="158"/>
    </row>
    <row r="530" spans="1:17">
      <c r="A530" s="161"/>
      <c r="B530" s="152"/>
      <c r="C530" s="161"/>
      <c r="D530" s="161"/>
      <c r="E530" s="161"/>
      <c r="F530" s="152"/>
      <c r="G530" s="161"/>
      <c r="H530" s="161"/>
      <c r="I530" s="161"/>
      <c r="J530" s="191"/>
      <c r="K530" s="161"/>
      <c r="L530" s="161"/>
      <c r="M530" s="161"/>
      <c r="N530" s="161"/>
      <c r="O530" s="194"/>
      <c r="P530" s="161"/>
      <c r="Q530" s="158"/>
    </row>
    <row r="531" spans="1:17">
      <c r="A531" s="161"/>
      <c r="B531" s="152"/>
      <c r="C531" s="161"/>
      <c r="D531" s="161"/>
      <c r="E531" s="161"/>
      <c r="F531" s="152"/>
      <c r="G531" s="161"/>
      <c r="H531" s="161"/>
      <c r="I531" s="161"/>
      <c r="J531" s="191"/>
      <c r="K531" s="161"/>
      <c r="L531" s="161"/>
      <c r="M531" s="161"/>
      <c r="N531" s="161"/>
      <c r="O531" s="194"/>
      <c r="P531" s="161"/>
      <c r="Q531" s="158"/>
    </row>
    <row r="532" spans="1:17">
      <c r="A532" s="161"/>
      <c r="B532" s="152"/>
      <c r="C532" s="161"/>
      <c r="D532" s="161"/>
      <c r="E532" s="161"/>
      <c r="F532" s="152"/>
      <c r="G532" s="161"/>
      <c r="H532" s="161"/>
      <c r="I532" s="161"/>
      <c r="J532" s="191"/>
      <c r="K532" s="161"/>
      <c r="L532" s="161"/>
      <c r="M532" s="161"/>
      <c r="N532" s="161"/>
      <c r="O532" s="194"/>
      <c r="P532" s="161"/>
      <c r="Q532" s="158"/>
    </row>
    <row r="533" spans="1:17">
      <c r="A533" s="161"/>
      <c r="B533" s="152"/>
      <c r="C533" s="161"/>
      <c r="D533" s="161"/>
      <c r="E533" s="161"/>
      <c r="F533" s="152"/>
      <c r="G533" s="161"/>
      <c r="H533" s="161"/>
      <c r="I533" s="161"/>
      <c r="J533" s="191"/>
      <c r="K533" s="161"/>
      <c r="L533" s="161"/>
      <c r="M533" s="161"/>
      <c r="N533" s="161"/>
      <c r="O533" s="194"/>
      <c r="P533" s="161"/>
      <c r="Q533" s="158"/>
    </row>
    <row r="534" spans="1:17">
      <c r="A534" s="161"/>
      <c r="B534" s="152"/>
      <c r="C534" s="161"/>
      <c r="D534" s="161"/>
      <c r="E534" s="161"/>
      <c r="F534" s="152"/>
      <c r="G534" s="161"/>
      <c r="H534" s="161"/>
      <c r="I534" s="161"/>
      <c r="J534" s="191"/>
      <c r="K534" s="161"/>
      <c r="L534" s="161"/>
      <c r="M534" s="161"/>
      <c r="N534" s="161"/>
      <c r="O534" s="194"/>
      <c r="P534" s="161"/>
      <c r="Q534" s="158"/>
    </row>
    <row r="535" spans="1:17">
      <c r="A535" s="161"/>
      <c r="B535" s="152"/>
      <c r="C535" s="161"/>
      <c r="D535" s="161"/>
      <c r="E535" s="161"/>
      <c r="F535" s="152"/>
      <c r="G535" s="161"/>
      <c r="H535" s="161"/>
      <c r="I535" s="161"/>
      <c r="J535" s="191"/>
      <c r="K535" s="161"/>
      <c r="L535" s="161"/>
      <c r="M535" s="161"/>
      <c r="N535" s="161"/>
      <c r="O535" s="194"/>
      <c r="P535" s="161"/>
      <c r="Q535" s="158"/>
    </row>
    <row r="536" spans="1:17">
      <c r="A536" s="161"/>
      <c r="B536" s="152"/>
      <c r="C536" s="161"/>
      <c r="D536" s="161"/>
      <c r="E536" s="161"/>
      <c r="F536" s="152"/>
      <c r="G536" s="161"/>
      <c r="H536" s="161"/>
      <c r="I536" s="161"/>
      <c r="J536" s="191"/>
      <c r="K536" s="161"/>
      <c r="L536" s="161"/>
      <c r="M536" s="161"/>
      <c r="N536" s="161"/>
      <c r="O536" s="194"/>
      <c r="P536" s="161"/>
      <c r="Q536" s="158"/>
    </row>
    <row r="537" spans="1:17">
      <c r="A537" s="161"/>
      <c r="B537" s="152"/>
      <c r="C537" s="161"/>
      <c r="D537" s="161"/>
      <c r="E537" s="161"/>
      <c r="F537" s="152"/>
      <c r="G537" s="161"/>
      <c r="H537" s="161"/>
      <c r="I537" s="161"/>
      <c r="J537" s="191"/>
      <c r="K537" s="161"/>
      <c r="L537" s="161"/>
      <c r="M537" s="161"/>
      <c r="N537" s="161"/>
      <c r="O537" s="194"/>
      <c r="P537" s="161"/>
      <c r="Q537" s="158"/>
    </row>
    <row r="538" spans="1:17">
      <c r="A538" s="161"/>
      <c r="B538" s="152"/>
      <c r="C538" s="161"/>
      <c r="D538" s="161"/>
      <c r="E538" s="161"/>
      <c r="F538" s="152"/>
      <c r="G538" s="161"/>
      <c r="H538" s="161"/>
      <c r="I538" s="161"/>
      <c r="J538" s="191"/>
      <c r="K538" s="161"/>
      <c r="L538" s="161"/>
      <c r="M538" s="161"/>
      <c r="N538" s="161"/>
      <c r="O538" s="194"/>
      <c r="P538" s="161"/>
      <c r="Q538" s="158"/>
    </row>
    <row r="539" spans="1:17">
      <c r="A539" s="161"/>
      <c r="B539" s="152"/>
      <c r="C539" s="161"/>
      <c r="D539" s="161"/>
      <c r="E539" s="161"/>
      <c r="F539" s="152"/>
      <c r="G539" s="161"/>
      <c r="H539" s="161"/>
      <c r="I539" s="161"/>
      <c r="J539" s="191"/>
      <c r="K539" s="161"/>
      <c r="L539" s="161"/>
      <c r="M539" s="161"/>
      <c r="N539" s="161"/>
      <c r="O539" s="194"/>
      <c r="P539" s="161"/>
      <c r="Q539" s="158"/>
    </row>
    <row r="540" spans="1:17">
      <c r="A540" s="161"/>
      <c r="B540" s="152"/>
      <c r="C540" s="161"/>
      <c r="D540" s="161"/>
      <c r="E540" s="161"/>
      <c r="F540" s="152"/>
      <c r="G540" s="161"/>
      <c r="H540" s="161"/>
      <c r="I540" s="161"/>
      <c r="J540" s="191"/>
      <c r="K540" s="161"/>
      <c r="L540" s="161"/>
      <c r="M540" s="161"/>
      <c r="N540" s="161"/>
      <c r="O540" s="194"/>
      <c r="P540" s="161"/>
      <c r="Q540" s="158"/>
    </row>
    <row r="541" spans="1:17">
      <c r="A541" s="161"/>
      <c r="B541" s="152"/>
      <c r="C541" s="161"/>
      <c r="D541" s="161"/>
      <c r="E541" s="161"/>
      <c r="F541" s="152"/>
      <c r="G541" s="161"/>
      <c r="H541" s="161"/>
      <c r="I541" s="161"/>
      <c r="J541" s="191"/>
      <c r="K541" s="161"/>
      <c r="L541" s="161"/>
      <c r="M541" s="161"/>
      <c r="N541" s="161"/>
      <c r="O541" s="194"/>
      <c r="P541" s="161"/>
      <c r="Q541" s="158"/>
    </row>
    <row r="542" spans="1:17">
      <c r="A542" s="161"/>
      <c r="B542" s="152"/>
      <c r="C542" s="161"/>
      <c r="D542" s="161"/>
      <c r="E542" s="161"/>
      <c r="F542" s="152"/>
      <c r="G542" s="161"/>
      <c r="H542" s="161"/>
      <c r="I542" s="161"/>
      <c r="J542" s="191"/>
      <c r="K542" s="161"/>
      <c r="L542" s="161"/>
      <c r="M542" s="161"/>
      <c r="N542" s="161"/>
      <c r="O542" s="194"/>
      <c r="P542" s="161"/>
      <c r="Q542" s="158"/>
    </row>
    <row r="543" spans="1:17">
      <c r="A543" s="161"/>
      <c r="B543" s="152"/>
      <c r="C543" s="161"/>
      <c r="D543" s="161"/>
      <c r="E543" s="161"/>
      <c r="F543" s="152"/>
      <c r="G543" s="161"/>
      <c r="H543" s="161"/>
      <c r="I543" s="161"/>
      <c r="J543" s="191"/>
      <c r="K543" s="161"/>
      <c r="L543" s="161"/>
      <c r="M543" s="161"/>
      <c r="N543" s="161"/>
      <c r="O543" s="194"/>
      <c r="P543" s="161"/>
      <c r="Q543" s="158"/>
    </row>
    <row r="544" spans="1:17">
      <c r="A544" s="161"/>
      <c r="B544" s="152"/>
      <c r="C544" s="161"/>
      <c r="D544" s="161"/>
      <c r="E544" s="161"/>
      <c r="F544" s="152"/>
      <c r="G544" s="161"/>
      <c r="H544" s="161"/>
      <c r="I544" s="161"/>
      <c r="J544" s="191"/>
      <c r="K544" s="161"/>
      <c r="L544" s="161"/>
      <c r="M544" s="161"/>
      <c r="N544" s="161"/>
      <c r="O544" s="194"/>
      <c r="P544" s="161"/>
      <c r="Q544" s="158"/>
    </row>
    <row r="545" spans="1:17">
      <c r="A545" s="161"/>
      <c r="B545" s="152"/>
      <c r="C545" s="161"/>
      <c r="D545" s="161"/>
      <c r="E545" s="161"/>
      <c r="F545" s="152"/>
      <c r="G545" s="161"/>
      <c r="H545" s="161"/>
      <c r="I545" s="161"/>
      <c r="J545" s="191"/>
      <c r="K545" s="161"/>
      <c r="L545" s="161"/>
      <c r="M545" s="161"/>
      <c r="N545" s="161"/>
      <c r="O545" s="194"/>
      <c r="P545" s="161"/>
      <c r="Q545" s="158"/>
    </row>
    <row r="546" spans="1:17">
      <c r="A546" s="161"/>
      <c r="B546" s="152"/>
      <c r="C546" s="161"/>
      <c r="D546" s="161"/>
      <c r="E546" s="161"/>
      <c r="F546" s="152"/>
      <c r="G546" s="161"/>
      <c r="H546" s="161"/>
      <c r="I546" s="161"/>
      <c r="J546" s="191"/>
      <c r="K546" s="161"/>
      <c r="L546" s="161"/>
      <c r="M546" s="161"/>
      <c r="N546" s="161"/>
      <c r="O546" s="194"/>
      <c r="P546" s="161"/>
      <c r="Q546" s="158"/>
    </row>
    <row r="547" spans="1:17">
      <c r="A547" s="161"/>
      <c r="B547" s="152"/>
      <c r="C547" s="161"/>
      <c r="D547" s="161"/>
      <c r="E547" s="161"/>
      <c r="F547" s="152"/>
      <c r="G547" s="161"/>
      <c r="H547" s="161"/>
      <c r="I547" s="161"/>
      <c r="J547" s="191"/>
      <c r="K547" s="161"/>
      <c r="L547" s="161"/>
      <c r="M547" s="161"/>
      <c r="N547" s="161"/>
      <c r="O547" s="194"/>
      <c r="P547" s="161"/>
      <c r="Q547" s="158"/>
    </row>
    <row r="548" spans="1:17">
      <c r="A548" s="161"/>
      <c r="B548" s="152"/>
      <c r="C548" s="161"/>
      <c r="D548" s="161"/>
      <c r="E548" s="161"/>
      <c r="F548" s="152"/>
      <c r="G548" s="161"/>
      <c r="H548" s="161"/>
      <c r="I548" s="161"/>
      <c r="J548" s="191"/>
      <c r="K548" s="161"/>
      <c r="L548" s="161"/>
      <c r="M548" s="161"/>
      <c r="N548" s="161"/>
      <c r="O548" s="194"/>
      <c r="P548" s="161"/>
      <c r="Q548" s="158"/>
    </row>
    <row r="549" spans="1:17">
      <c r="A549" s="161"/>
      <c r="B549" s="152"/>
      <c r="C549" s="161"/>
      <c r="D549" s="161"/>
      <c r="E549" s="161"/>
      <c r="F549" s="152"/>
      <c r="G549" s="161"/>
      <c r="H549" s="161"/>
      <c r="I549" s="161"/>
      <c r="J549" s="191"/>
      <c r="K549" s="161"/>
      <c r="L549" s="161"/>
      <c r="M549" s="161"/>
      <c r="N549" s="161"/>
      <c r="O549" s="194"/>
      <c r="P549" s="161"/>
      <c r="Q549" s="158"/>
    </row>
    <row r="550" spans="1:17">
      <c r="A550" s="161"/>
      <c r="B550" s="152"/>
      <c r="C550" s="161"/>
      <c r="D550" s="161"/>
      <c r="E550" s="161"/>
      <c r="F550" s="152"/>
      <c r="G550" s="161"/>
      <c r="H550" s="161"/>
      <c r="I550" s="161"/>
      <c r="J550" s="191"/>
      <c r="K550" s="161"/>
      <c r="L550" s="161"/>
      <c r="M550" s="161"/>
      <c r="N550" s="161"/>
      <c r="O550" s="194"/>
      <c r="P550" s="161"/>
      <c r="Q550" s="158"/>
    </row>
    <row r="551" spans="1:17">
      <c r="A551" s="161"/>
      <c r="B551" s="152"/>
      <c r="C551" s="161"/>
      <c r="D551" s="161"/>
      <c r="E551" s="161"/>
      <c r="F551" s="152"/>
      <c r="G551" s="161"/>
      <c r="H551" s="161"/>
      <c r="I551" s="161"/>
      <c r="J551" s="191"/>
      <c r="K551" s="161"/>
      <c r="L551" s="161"/>
      <c r="M551" s="161"/>
      <c r="N551" s="161"/>
      <c r="O551" s="194"/>
      <c r="P551" s="161"/>
      <c r="Q551" s="158"/>
    </row>
    <row r="552" spans="1:17">
      <c r="A552" s="161"/>
      <c r="B552" s="152"/>
      <c r="C552" s="161"/>
      <c r="D552" s="161"/>
      <c r="E552" s="161"/>
      <c r="F552" s="152"/>
      <c r="G552" s="161"/>
      <c r="H552" s="161"/>
      <c r="I552" s="161"/>
      <c r="J552" s="191"/>
      <c r="K552" s="161"/>
      <c r="L552" s="161"/>
      <c r="M552" s="161"/>
      <c r="N552" s="161"/>
      <c r="O552" s="194"/>
      <c r="P552" s="161"/>
      <c r="Q552" s="158"/>
    </row>
    <row r="553" spans="1:17">
      <c r="A553" s="161"/>
      <c r="B553" s="152"/>
      <c r="C553" s="161"/>
      <c r="D553" s="161"/>
      <c r="E553" s="161"/>
      <c r="F553" s="152"/>
      <c r="G553" s="161"/>
      <c r="H553" s="161"/>
      <c r="I553" s="161"/>
      <c r="J553" s="191"/>
      <c r="K553" s="161"/>
      <c r="L553" s="161"/>
      <c r="M553" s="161"/>
      <c r="N553" s="161"/>
      <c r="O553" s="194"/>
      <c r="P553" s="161"/>
      <c r="Q553" s="158"/>
    </row>
    <row r="554" spans="1:17">
      <c r="A554" s="161"/>
      <c r="B554" s="152"/>
      <c r="C554" s="161"/>
      <c r="D554" s="161"/>
      <c r="E554" s="161"/>
      <c r="F554" s="152"/>
      <c r="G554" s="161"/>
      <c r="H554" s="161"/>
      <c r="I554" s="161"/>
      <c r="J554" s="191"/>
      <c r="K554" s="161"/>
      <c r="L554" s="161"/>
      <c r="M554" s="161"/>
      <c r="N554" s="161"/>
      <c r="O554" s="194"/>
      <c r="P554" s="161"/>
      <c r="Q554" s="158"/>
    </row>
    <row r="555" spans="1:17">
      <c r="A555" s="161"/>
      <c r="B555" s="152"/>
      <c r="C555" s="161"/>
      <c r="D555" s="161"/>
      <c r="E555" s="161"/>
      <c r="F555" s="152"/>
      <c r="G555" s="161"/>
      <c r="H555" s="161"/>
      <c r="I555" s="161"/>
      <c r="J555" s="191"/>
      <c r="K555" s="161"/>
      <c r="L555" s="161"/>
      <c r="M555" s="161"/>
      <c r="N555" s="161"/>
      <c r="O555" s="194"/>
      <c r="P555" s="161"/>
      <c r="Q555" s="158"/>
    </row>
    <row r="556" spans="1:17">
      <c r="A556" s="161"/>
      <c r="B556" s="152"/>
      <c r="C556" s="161"/>
      <c r="D556" s="161"/>
      <c r="E556" s="161"/>
      <c r="F556" s="152"/>
      <c r="G556" s="161"/>
      <c r="H556" s="161"/>
      <c r="I556" s="161"/>
      <c r="J556" s="191"/>
      <c r="K556" s="161"/>
      <c r="L556" s="161"/>
      <c r="M556" s="161"/>
      <c r="N556" s="161"/>
      <c r="O556" s="194"/>
      <c r="P556" s="161"/>
      <c r="Q556" s="158"/>
    </row>
    <row r="557" spans="1:17">
      <c r="A557" s="161"/>
      <c r="B557" s="152"/>
      <c r="C557" s="161"/>
      <c r="D557" s="161"/>
      <c r="E557" s="161"/>
      <c r="F557" s="152"/>
      <c r="G557" s="161"/>
      <c r="H557" s="161"/>
      <c r="I557" s="161"/>
      <c r="J557" s="191"/>
      <c r="K557" s="161"/>
      <c r="L557" s="161"/>
      <c r="M557" s="161"/>
      <c r="N557" s="161"/>
      <c r="O557" s="194"/>
      <c r="P557" s="161"/>
      <c r="Q557" s="158"/>
    </row>
    <row r="558" spans="1:17">
      <c r="A558" s="161"/>
      <c r="B558" s="152"/>
      <c r="C558" s="161"/>
      <c r="D558" s="161"/>
      <c r="E558" s="161"/>
      <c r="F558" s="152"/>
      <c r="G558" s="161"/>
      <c r="H558" s="161"/>
      <c r="I558" s="161"/>
      <c r="J558" s="191"/>
      <c r="K558" s="161"/>
      <c r="L558" s="161"/>
      <c r="M558" s="161"/>
      <c r="N558" s="161"/>
      <c r="O558" s="194"/>
      <c r="P558" s="161"/>
      <c r="Q558" s="158"/>
    </row>
    <row r="559" spans="1:17">
      <c r="A559" s="161"/>
      <c r="B559" s="152"/>
      <c r="C559" s="161"/>
      <c r="D559" s="161"/>
      <c r="E559" s="161"/>
      <c r="F559" s="152"/>
      <c r="G559" s="161"/>
      <c r="H559" s="161"/>
      <c r="I559" s="161"/>
      <c r="J559" s="191"/>
      <c r="K559" s="161"/>
      <c r="L559" s="161"/>
      <c r="M559" s="161"/>
      <c r="N559" s="161"/>
      <c r="O559" s="194"/>
      <c r="P559" s="161"/>
      <c r="Q559" s="158"/>
    </row>
    <row r="560" spans="1:17">
      <c r="A560" s="161"/>
      <c r="B560" s="152"/>
      <c r="C560" s="161"/>
      <c r="D560" s="161"/>
      <c r="E560" s="161"/>
      <c r="F560" s="152"/>
      <c r="G560" s="161"/>
      <c r="H560" s="161"/>
      <c r="I560" s="161"/>
      <c r="J560" s="191"/>
      <c r="K560" s="161"/>
      <c r="L560" s="161"/>
      <c r="M560" s="161"/>
      <c r="N560" s="161"/>
      <c r="O560" s="194"/>
      <c r="P560" s="161"/>
      <c r="Q560" s="158"/>
    </row>
    <row r="561" spans="1:17">
      <c r="A561" s="161"/>
      <c r="B561" s="152"/>
      <c r="C561" s="161"/>
      <c r="D561" s="161"/>
      <c r="E561" s="161"/>
      <c r="F561" s="152"/>
      <c r="G561" s="161"/>
      <c r="H561" s="161"/>
      <c r="I561" s="161"/>
      <c r="J561" s="191"/>
      <c r="K561" s="161"/>
      <c r="L561" s="161"/>
      <c r="M561" s="161"/>
      <c r="N561" s="161"/>
      <c r="O561" s="194"/>
      <c r="P561" s="161"/>
      <c r="Q561" s="158"/>
    </row>
    <row r="562" spans="1:17">
      <c r="A562" s="161"/>
      <c r="B562" s="152"/>
      <c r="C562" s="161"/>
      <c r="D562" s="161"/>
      <c r="E562" s="161"/>
      <c r="F562" s="152"/>
      <c r="G562" s="161"/>
      <c r="H562" s="161"/>
      <c r="I562" s="161"/>
      <c r="J562" s="191"/>
      <c r="K562" s="161"/>
      <c r="L562" s="161"/>
      <c r="M562" s="161"/>
      <c r="N562" s="161"/>
      <c r="O562" s="194"/>
      <c r="P562" s="161"/>
      <c r="Q562" s="158"/>
    </row>
    <row r="563" spans="1:17">
      <c r="A563" s="161"/>
      <c r="B563" s="152"/>
      <c r="C563" s="161"/>
      <c r="D563" s="161"/>
      <c r="E563" s="161"/>
      <c r="F563" s="152"/>
      <c r="G563" s="161"/>
      <c r="H563" s="161"/>
      <c r="I563" s="161"/>
      <c r="J563" s="191"/>
      <c r="K563" s="161"/>
      <c r="L563" s="161"/>
      <c r="M563" s="161"/>
      <c r="N563" s="161"/>
      <c r="O563" s="194"/>
      <c r="P563" s="161"/>
      <c r="Q563" s="158"/>
    </row>
    <row r="564" spans="1:17">
      <c r="A564" s="161"/>
      <c r="B564" s="152"/>
      <c r="C564" s="161"/>
      <c r="D564" s="161"/>
      <c r="E564" s="161"/>
      <c r="F564" s="152"/>
      <c r="G564" s="161"/>
      <c r="H564" s="161"/>
      <c r="I564" s="161"/>
      <c r="J564" s="191"/>
      <c r="K564" s="161"/>
      <c r="L564" s="161"/>
      <c r="M564" s="161"/>
      <c r="N564" s="161"/>
      <c r="O564" s="194"/>
      <c r="P564" s="161"/>
      <c r="Q564" s="158"/>
    </row>
    <row r="565" spans="1:17">
      <c r="A565" s="161"/>
      <c r="B565" s="152"/>
      <c r="C565" s="161"/>
      <c r="D565" s="161"/>
      <c r="E565" s="161"/>
      <c r="F565" s="152"/>
      <c r="G565" s="161"/>
      <c r="H565" s="161"/>
      <c r="I565" s="161"/>
      <c r="J565" s="191"/>
      <c r="K565" s="161"/>
      <c r="L565" s="161"/>
      <c r="M565" s="161"/>
      <c r="N565" s="161"/>
      <c r="O565" s="194"/>
      <c r="P565" s="161"/>
      <c r="Q565" s="158"/>
    </row>
    <row r="566" spans="1:17">
      <c r="A566" s="161"/>
      <c r="B566" s="152"/>
      <c r="C566" s="161"/>
      <c r="D566" s="161"/>
      <c r="E566" s="161"/>
      <c r="F566" s="152"/>
      <c r="G566" s="161"/>
      <c r="H566" s="161"/>
      <c r="I566" s="161"/>
      <c r="J566" s="191"/>
      <c r="K566" s="161"/>
      <c r="L566" s="161"/>
      <c r="M566" s="161"/>
      <c r="N566" s="161"/>
      <c r="O566" s="194"/>
      <c r="P566" s="161"/>
      <c r="Q566" s="158"/>
    </row>
    <row r="567" spans="1:17">
      <c r="A567" s="161"/>
      <c r="B567" s="152"/>
      <c r="C567" s="161"/>
      <c r="D567" s="161"/>
      <c r="E567" s="161"/>
      <c r="F567" s="152"/>
      <c r="G567" s="161"/>
      <c r="H567" s="161"/>
      <c r="I567" s="161"/>
      <c r="J567" s="191"/>
      <c r="K567" s="161"/>
      <c r="L567" s="161"/>
      <c r="M567" s="161"/>
      <c r="N567" s="161"/>
      <c r="O567" s="194"/>
      <c r="P567" s="161"/>
      <c r="Q567" s="158"/>
    </row>
    <row r="568" spans="1:17">
      <c r="A568" s="161"/>
      <c r="B568" s="152"/>
      <c r="C568" s="161"/>
      <c r="D568" s="161"/>
      <c r="E568" s="161"/>
      <c r="F568" s="152"/>
      <c r="G568" s="161"/>
      <c r="H568" s="161"/>
      <c r="I568" s="161"/>
      <c r="J568" s="191"/>
      <c r="K568" s="161"/>
      <c r="L568" s="161"/>
      <c r="M568" s="161"/>
      <c r="N568" s="161"/>
      <c r="O568" s="194"/>
      <c r="P568" s="161"/>
      <c r="Q568" s="158"/>
    </row>
    <row r="569" spans="1:17">
      <c r="A569" s="161"/>
      <c r="B569" s="152"/>
      <c r="C569" s="161"/>
      <c r="D569" s="161"/>
      <c r="E569" s="161"/>
      <c r="F569" s="152"/>
      <c r="G569" s="161"/>
      <c r="H569" s="161"/>
      <c r="I569" s="161"/>
      <c r="J569" s="191"/>
      <c r="K569" s="161"/>
      <c r="L569" s="161"/>
      <c r="M569" s="161"/>
      <c r="N569" s="161"/>
      <c r="O569" s="194"/>
      <c r="P569" s="161"/>
      <c r="Q569" s="158"/>
    </row>
    <row r="570" spans="1:17">
      <c r="A570" s="161"/>
      <c r="B570" s="152"/>
      <c r="C570" s="161"/>
      <c r="D570" s="161"/>
      <c r="E570" s="161"/>
      <c r="F570" s="152"/>
      <c r="G570" s="161"/>
      <c r="H570" s="161"/>
      <c r="I570" s="161"/>
      <c r="J570" s="191"/>
      <c r="K570" s="161"/>
      <c r="L570" s="161"/>
      <c r="M570" s="161"/>
      <c r="N570" s="161"/>
      <c r="O570" s="194"/>
      <c r="P570" s="161"/>
      <c r="Q570" s="158"/>
    </row>
    <row r="571" spans="1:17">
      <c r="A571" s="161"/>
      <c r="B571" s="152"/>
      <c r="C571" s="161"/>
      <c r="D571" s="161"/>
      <c r="E571" s="161"/>
      <c r="F571" s="152"/>
      <c r="G571" s="161"/>
      <c r="H571" s="161"/>
      <c r="I571" s="161"/>
      <c r="J571" s="191"/>
      <c r="K571" s="161"/>
      <c r="L571" s="161"/>
      <c r="M571" s="161"/>
      <c r="N571" s="161"/>
      <c r="O571" s="194"/>
      <c r="P571" s="161"/>
      <c r="Q571" s="158"/>
    </row>
    <row r="572" spans="1:17">
      <c r="A572" s="161"/>
      <c r="B572" s="152"/>
      <c r="C572" s="161"/>
      <c r="D572" s="161"/>
      <c r="E572" s="161"/>
      <c r="F572" s="152"/>
      <c r="G572" s="161"/>
      <c r="H572" s="161"/>
      <c r="I572" s="161"/>
      <c r="J572" s="191"/>
      <c r="K572" s="161"/>
      <c r="L572" s="161"/>
      <c r="M572" s="161"/>
      <c r="N572" s="161"/>
      <c r="O572" s="194"/>
      <c r="P572" s="161"/>
      <c r="Q572" s="158"/>
    </row>
    <row r="573" spans="1:17">
      <c r="A573" s="161"/>
      <c r="B573" s="152"/>
      <c r="C573" s="161"/>
      <c r="D573" s="161"/>
      <c r="E573" s="161"/>
      <c r="F573" s="152"/>
      <c r="G573" s="161"/>
      <c r="H573" s="161"/>
      <c r="I573" s="161"/>
      <c r="J573" s="191"/>
      <c r="K573" s="161"/>
      <c r="L573" s="161"/>
      <c r="M573" s="161"/>
      <c r="N573" s="161"/>
      <c r="O573" s="194"/>
      <c r="P573" s="161"/>
      <c r="Q573" s="158"/>
    </row>
    <row r="574" spans="1:17">
      <c r="A574" s="161"/>
      <c r="B574" s="152"/>
      <c r="C574" s="161"/>
      <c r="D574" s="161"/>
      <c r="E574" s="161"/>
      <c r="F574" s="152"/>
      <c r="G574" s="161"/>
      <c r="H574" s="161"/>
      <c r="I574" s="161"/>
      <c r="J574" s="191"/>
      <c r="K574" s="161"/>
      <c r="L574" s="161"/>
      <c r="M574" s="161"/>
      <c r="N574" s="161"/>
      <c r="O574" s="194"/>
      <c r="P574" s="161"/>
      <c r="Q574" s="158"/>
    </row>
    <row r="575" spans="1:17">
      <c r="A575" s="161"/>
      <c r="B575" s="152"/>
      <c r="C575" s="161"/>
      <c r="D575" s="161"/>
      <c r="E575" s="161"/>
      <c r="F575" s="152"/>
      <c r="G575" s="161"/>
      <c r="H575" s="161"/>
      <c r="I575" s="161"/>
      <c r="J575" s="191"/>
      <c r="K575" s="161"/>
      <c r="L575" s="161"/>
      <c r="M575" s="161"/>
      <c r="N575" s="161"/>
      <c r="O575" s="194"/>
      <c r="P575" s="161"/>
      <c r="Q575" s="158"/>
    </row>
    <row r="576" spans="1:17">
      <c r="A576" s="161"/>
      <c r="B576" s="152"/>
      <c r="C576" s="161"/>
      <c r="D576" s="161"/>
      <c r="E576" s="161"/>
      <c r="F576" s="152"/>
      <c r="G576" s="161"/>
      <c r="H576" s="161"/>
      <c r="I576" s="161"/>
      <c r="J576" s="191"/>
      <c r="K576" s="161"/>
      <c r="L576" s="161"/>
      <c r="M576" s="161"/>
      <c r="N576" s="161"/>
      <c r="O576" s="194"/>
      <c r="P576" s="161"/>
      <c r="Q576" s="158"/>
    </row>
    <row r="577" spans="1:17">
      <c r="A577" s="161"/>
      <c r="B577" s="152"/>
      <c r="C577" s="161"/>
      <c r="D577" s="161"/>
      <c r="E577" s="161"/>
      <c r="F577" s="152"/>
      <c r="G577" s="161"/>
      <c r="H577" s="161"/>
      <c r="I577" s="161"/>
      <c r="J577" s="191"/>
      <c r="K577" s="161"/>
      <c r="L577" s="161"/>
      <c r="M577" s="161"/>
      <c r="N577" s="161"/>
      <c r="O577" s="194"/>
      <c r="P577" s="161"/>
      <c r="Q577" s="158"/>
    </row>
    <row r="578" spans="1:17">
      <c r="A578" s="161"/>
      <c r="B578" s="152"/>
      <c r="C578" s="161"/>
      <c r="D578" s="161"/>
      <c r="E578" s="161"/>
      <c r="F578" s="152"/>
      <c r="G578" s="161"/>
      <c r="H578" s="161"/>
      <c r="I578" s="161"/>
      <c r="J578" s="191"/>
      <c r="K578" s="161"/>
      <c r="L578" s="161"/>
      <c r="M578" s="161"/>
      <c r="N578" s="161"/>
      <c r="O578" s="194"/>
      <c r="P578" s="161"/>
      <c r="Q578" s="158"/>
    </row>
    <row r="579" spans="1:17">
      <c r="A579" s="161"/>
      <c r="B579" s="152"/>
      <c r="C579" s="161"/>
      <c r="D579" s="161"/>
      <c r="E579" s="161"/>
      <c r="F579" s="152"/>
      <c r="G579" s="161"/>
      <c r="H579" s="161"/>
      <c r="I579" s="161"/>
      <c r="J579" s="191"/>
      <c r="K579" s="161"/>
      <c r="L579" s="161"/>
      <c r="M579" s="161"/>
      <c r="N579" s="161"/>
      <c r="O579" s="194"/>
      <c r="P579" s="161"/>
      <c r="Q579" s="158"/>
    </row>
    <row r="580" spans="1:17">
      <c r="A580" s="161"/>
      <c r="B580" s="152"/>
      <c r="C580" s="161"/>
      <c r="D580" s="161"/>
      <c r="E580" s="161"/>
      <c r="F580" s="152"/>
      <c r="G580" s="161"/>
      <c r="H580" s="161"/>
      <c r="I580" s="161"/>
      <c r="J580" s="191"/>
      <c r="K580" s="161"/>
      <c r="L580" s="161"/>
      <c r="M580" s="161"/>
      <c r="N580" s="161"/>
      <c r="O580" s="194"/>
      <c r="P580" s="161"/>
      <c r="Q580" s="158"/>
    </row>
    <row r="581" spans="1:17">
      <c r="A581" s="161"/>
      <c r="B581" s="152"/>
      <c r="C581" s="161"/>
      <c r="D581" s="161"/>
      <c r="E581" s="161"/>
      <c r="F581" s="152"/>
      <c r="G581" s="161"/>
      <c r="H581" s="161"/>
      <c r="I581" s="161"/>
      <c r="J581" s="191"/>
      <c r="K581" s="161"/>
      <c r="L581" s="161"/>
      <c r="M581" s="161"/>
      <c r="N581" s="161"/>
      <c r="O581" s="194"/>
      <c r="P581" s="161"/>
      <c r="Q581" s="158"/>
    </row>
    <row r="582" spans="1:17">
      <c r="A582" s="161"/>
      <c r="B582" s="152"/>
      <c r="C582" s="161"/>
      <c r="D582" s="161"/>
      <c r="E582" s="161"/>
      <c r="F582" s="152"/>
      <c r="G582" s="161"/>
      <c r="H582" s="161"/>
      <c r="I582" s="161"/>
      <c r="J582" s="191"/>
      <c r="K582" s="161"/>
      <c r="L582" s="161"/>
      <c r="M582" s="161"/>
      <c r="N582" s="161"/>
      <c r="O582" s="194"/>
      <c r="P582" s="161"/>
      <c r="Q582" s="158"/>
    </row>
    <row r="583" spans="1:17">
      <c r="A583" s="161"/>
      <c r="B583" s="152"/>
      <c r="C583" s="161"/>
      <c r="D583" s="161"/>
      <c r="E583" s="161"/>
      <c r="F583" s="152"/>
      <c r="G583" s="161"/>
      <c r="H583" s="161"/>
      <c r="I583" s="161"/>
      <c r="J583" s="191"/>
      <c r="K583" s="161"/>
      <c r="L583" s="161"/>
      <c r="M583" s="161"/>
      <c r="N583" s="161"/>
      <c r="O583" s="194"/>
      <c r="P583" s="161"/>
      <c r="Q583" s="158"/>
    </row>
    <row r="584" spans="1:17">
      <c r="A584" s="161"/>
      <c r="B584" s="152"/>
      <c r="C584" s="161"/>
      <c r="D584" s="161"/>
      <c r="E584" s="161"/>
      <c r="F584" s="152"/>
      <c r="G584" s="161"/>
      <c r="H584" s="161"/>
      <c r="I584" s="161"/>
      <c r="J584" s="191"/>
      <c r="K584" s="161"/>
      <c r="L584" s="161"/>
      <c r="M584" s="161"/>
      <c r="N584" s="161"/>
      <c r="O584" s="194"/>
      <c r="P584" s="161"/>
      <c r="Q584" s="158"/>
    </row>
    <row r="585" spans="1:17">
      <c r="A585" s="161"/>
      <c r="B585" s="152"/>
      <c r="C585" s="161"/>
      <c r="D585" s="161"/>
      <c r="E585" s="161"/>
      <c r="F585" s="152"/>
      <c r="G585" s="161"/>
      <c r="H585" s="161"/>
      <c r="I585" s="161"/>
      <c r="J585" s="191"/>
      <c r="K585" s="161"/>
      <c r="L585" s="161"/>
      <c r="M585" s="161"/>
      <c r="N585" s="161"/>
      <c r="O585" s="194"/>
      <c r="P585" s="161"/>
      <c r="Q585" s="158"/>
    </row>
    <row r="586" spans="1:17">
      <c r="A586" s="161"/>
      <c r="B586" s="152"/>
      <c r="C586" s="161"/>
      <c r="D586" s="161"/>
      <c r="E586" s="161"/>
      <c r="F586" s="152"/>
      <c r="G586" s="161"/>
      <c r="H586" s="161"/>
      <c r="I586" s="161"/>
      <c r="J586" s="191"/>
      <c r="K586" s="161"/>
      <c r="L586" s="161"/>
      <c r="M586" s="161"/>
      <c r="N586" s="161"/>
      <c r="O586" s="194"/>
      <c r="P586" s="161"/>
      <c r="Q586" s="158"/>
    </row>
    <row r="587" spans="1:17">
      <c r="A587" s="161"/>
      <c r="B587" s="152"/>
      <c r="C587" s="161"/>
      <c r="D587" s="161"/>
      <c r="E587" s="161"/>
      <c r="F587" s="152"/>
      <c r="G587" s="161"/>
      <c r="H587" s="161"/>
      <c r="I587" s="161"/>
      <c r="J587" s="191"/>
      <c r="K587" s="161"/>
      <c r="L587" s="161"/>
      <c r="M587" s="161"/>
      <c r="N587" s="161"/>
      <c r="O587" s="194"/>
      <c r="P587" s="161"/>
      <c r="Q587" s="158"/>
    </row>
    <row r="588" spans="1:17">
      <c r="A588" s="161"/>
      <c r="B588" s="152"/>
      <c r="C588" s="161"/>
      <c r="D588" s="161"/>
      <c r="E588" s="161"/>
      <c r="F588" s="152"/>
      <c r="G588" s="161"/>
      <c r="H588" s="161"/>
      <c r="I588" s="161"/>
      <c r="J588" s="191"/>
      <c r="K588" s="161"/>
      <c r="L588" s="161"/>
      <c r="M588" s="161"/>
      <c r="N588" s="161"/>
      <c r="O588" s="194"/>
      <c r="P588" s="161"/>
      <c r="Q588" s="158"/>
    </row>
    <row r="589" spans="1:17">
      <c r="A589" s="161"/>
      <c r="B589" s="152"/>
      <c r="C589" s="161"/>
      <c r="D589" s="161"/>
      <c r="E589" s="161"/>
      <c r="F589" s="152"/>
      <c r="G589" s="161"/>
      <c r="H589" s="161"/>
      <c r="I589" s="161"/>
      <c r="J589" s="191"/>
      <c r="K589" s="161"/>
      <c r="L589" s="161"/>
      <c r="M589" s="161"/>
      <c r="N589" s="161"/>
      <c r="O589" s="194"/>
      <c r="P589" s="161"/>
      <c r="Q589" s="158"/>
    </row>
    <row r="590" spans="1:17">
      <c r="A590" s="161"/>
      <c r="B590" s="152"/>
      <c r="C590" s="161"/>
      <c r="D590" s="161"/>
      <c r="E590" s="161"/>
      <c r="F590" s="152"/>
      <c r="G590" s="161"/>
      <c r="H590" s="161"/>
      <c r="I590" s="161"/>
      <c r="J590" s="191"/>
      <c r="K590" s="161"/>
      <c r="L590" s="161"/>
      <c r="M590" s="161"/>
      <c r="N590" s="161"/>
      <c r="O590" s="194"/>
      <c r="P590" s="161"/>
      <c r="Q590" s="158"/>
    </row>
    <row r="591" spans="1:17">
      <c r="A591" s="161"/>
      <c r="B591" s="152"/>
      <c r="C591" s="161"/>
      <c r="D591" s="161"/>
      <c r="E591" s="161"/>
      <c r="F591" s="152"/>
      <c r="G591" s="161"/>
      <c r="H591" s="161"/>
      <c r="I591" s="161"/>
      <c r="J591" s="191"/>
      <c r="K591" s="161"/>
      <c r="L591" s="161"/>
      <c r="M591" s="161"/>
      <c r="N591" s="161"/>
      <c r="O591" s="194"/>
      <c r="P591" s="161"/>
      <c r="Q591" s="158"/>
    </row>
    <row r="592" spans="1:17">
      <c r="A592" s="161"/>
      <c r="B592" s="152"/>
      <c r="C592" s="161"/>
      <c r="D592" s="161"/>
      <c r="E592" s="161"/>
      <c r="F592" s="152"/>
      <c r="G592" s="161"/>
      <c r="H592" s="161"/>
      <c r="I592" s="161"/>
      <c r="J592" s="191"/>
      <c r="K592" s="161"/>
      <c r="L592" s="161"/>
      <c r="M592" s="161"/>
      <c r="N592" s="161"/>
      <c r="O592" s="194"/>
      <c r="P592" s="161"/>
      <c r="Q592" s="158"/>
    </row>
    <row r="593" spans="1:17">
      <c r="A593" s="161"/>
      <c r="B593" s="152"/>
      <c r="C593" s="161"/>
      <c r="D593" s="161"/>
      <c r="E593" s="161"/>
      <c r="F593" s="152"/>
      <c r="G593" s="161"/>
      <c r="H593" s="161"/>
      <c r="I593" s="161"/>
      <c r="J593" s="191"/>
      <c r="K593" s="161"/>
      <c r="L593" s="161"/>
      <c r="M593" s="161"/>
      <c r="N593" s="161"/>
      <c r="O593" s="194"/>
      <c r="P593" s="161"/>
      <c r="Q593" s="158"/>
    </row>
    <row r="594" spans="1:17">
      <c r="A594" s="161"/>
      <c r="B594" s="152"/>
      <c r="C594" s="161"/>
      <c r="D594" s="161"/>
      <c r="E594" s="161"/>
      <c r="F594" s="152"/>
      <c r="G594" s="161"/>
      <c r="H594" s="161"/>
      <c r="I594" s="161"/>
      <c r="J594" s="191"/>
      <c r="K594" s="161"/>
      <c r="L594" s="161"/>
      <c r="M594" s="161"/>
      <c r="N594" s="161"/>
      <c r="O594" s="194"/>
      <c r="P594" s="161"/>
      <c r="Q594" s="158"/>
    </row>
    <row r="595" spans="1:17">
      <c r="A595" s="161"/>
      <c r="B595" s="152"/>
      <c r="C595" s="161"/>
      <c r="D595" s="161"/>
      <c r="E595" s="161"/>
      <c r="F595" s="152"/>
      <c r="G595" s="161"/>
      <c r="H595" s="161"/>
      <c r="I595" s="161"/>
      <c r="J595" s="191"/>
      <c r="K595" s="161"/>
      <c r="L595" s="161"/>
      <c r="M595" s="161"/>
      <c r="N595" s="161"/>
      <c r="O595" s="194"/>
      <c r="P595" s="161"/>
      <c r="Q595" s="158"/>
    </row>
    <row r="596" spans="1:17">
      <c r="A596" s="161"/>
      <c r="B596" s="152"/>
      <c r="C596" s="161"/>
      <c r="D596" s="161"/>
      <c r="E596" s="161"/>
      <c r="F596" s="152"/>
      <c r="G596" s="161"/>
      <c r="H596" s="161"/>
      <c r="I596" s="161"/>
      <c r="J596" s="191"/>
      <c r="K596" s="161"/>
      <c r="L596" s="161"/>
      <c r="M596" s="161"/>
      <c r="N596" s="161"/>
      <c r="O596" s="194"/>
      <c r="P596" s="161"/>
      <c r="Q596" s="158"/>
    </row>
    <row r="597" spans="1:17">
      <c r="A597" s="161"/>
      <c r="B597" s="152"/>
      <c r="C597" s="161"/>
      <c r="D597" s="161"/>
      <c r="E597" s="161"/>
      <c r="F597" s="152"/>
      <c r="G597" s="161"/>
      <c r="H597" s="161"/>
      <c r="I597" s="161"/>
      <c r="J597" s="191"/>
      <c r="K597" s="161"/>
      <c r="L597" s="161"/>
      <c r="M597" s="161"/>
      <c r="N597" s="161"/>
      <c r="O597" s="194"/>
      <c r="P597" s="161"/>
      <c r="Q597" s="158"/>
    </row>
    <row r="598" spans="1:17">
      <c r="A598" s="161"/>
      <c r="B598" s="152"/>
      <c r="C598" s="161"/>
      <c r="D598" s="161"/>
      <c r="E598" s="161"/>
      <c r="F598" s="152"/>
      <c r="G598" s="161"/>
      <c r="H598" s="161"/>
      <c r="I598" s="161"/>
      <c r="J598" s="191"/>
      <c r="K598" s="161"/>
      <c r="L598" s="161"/>
      <c r="M598" s="161"/>
      <c r="N598" s="161"/>
      <c r="O598" s="194"/>
      <c r="P598" s="161"/>
      <c r="Q598" s="158"/>
    </row>
    <row r="599" spans="1:17">
      <c r="A599" s="161"/>
      <c r="B599" s="152"/>
      <c r="C599" s="161"/>
      <c r="D599" s="161"/>
      <c r="E599" s="161"/>
      <c r="F599" s="152"/>
      <c r="G599" s="161"/>
      <c r="H599" s="161"/>
      <c r="I599" s="161"/>
      <c r="J599" s="191"/>
      <c r="K599" s="161"/>
      <c r="L599" s="161"/>
      <c r="M599" s="161"/>
      <c r="N599" s="161"/>
      <c r="O599" s="194"/>
      <c r="P599" s="161"/>
      <c r="Q599" s="158"/>
    </row>
    <row r="600" spans="1:17">
      <c r="A600" s="161"/>
      <c r="B600" s="152"/>
      <c r="C600" s="161"/>
      <c r="D600" s="161"/>
      <c r="E600" s="161"/>
      <c r="F600" s="152"/>
      <c r="G600" s="161"/>
      <c r="H600" s="161"/>
      <c r="I600" s="161"/>
      <c r="J600" s="191"/>
      <c r="K600" s="161"/>
      <c r="L600" s="161"/>
      <c r="M600" s="161"/>
      <c r="N600" s="161"/>
      <c r="O600" s="194"/>
      <c r="P600" s="161"/>
      <c r="Q600" s="158"/>
    </row>
    <row r="601" spans="1:17">
      <c r="A601" s="161"/>
      <c r="B601" s="152"/>
      <c r="C601" s="161"/>
      <c r="D601" s="161"/>
      <c r="E601" s="161"/>
      <c r="F601" s="152"/>
      <c r="G601" s="161"/>
      <c r="H601" s="161"/>
      <c r="I601" s="161"/>
      <c r="J601" s="191"/>
      <c r="K601" s="161"/>
      <c r="L601" s="161"/>
      <c r="M601" s="161"/>
      <c r="N601" s="161"/>
      <c r="O601" s="194"/>
      <c r="P601" s="161"/>
      <c r="Q601" s="158"/>
    </row>
    <row r="602" spans="1:17">
      <c r="A602" s="161"/>
      <c r="B602" s="152"/>
      <c r="C602" s="161"/>
      <c r="D602" s="161"/>
      <c r="E602" s="161"/>
      <c r="F602" s="152"/>
      <c r="G602" s="161"/>
      <c r="H602" s="161"/>
      <c r="I602" s="161"/>
      <c r="J602" s="191"/>
      <c r="K602" s="161"/>
      <c r="L602" s="161"/>
      <c r="M602" s="161"/>
      <c r="N602" s="161"/>
      <c r="O602" s="194"/>
      <c r="P602" s="161"/>
      <c r="Q602" s="158"/>
    </row>
    <row r="603" spans="1:17">
      <c r="A603" s="161"/>
      <c r="B603" s="152"/>
      <c r="C603" s="161"/>
      <c r="D603" s="161"/>
      <c r="E603" s="161"/>
      <c r="F603" s="152"/>
      <c r="G603" s="161"/>
      <c r="H603" s="161"/>
      <c r="I603" s="161"/>
      <c r="J603" s="191"/>
      <c r="K603" s="161"/>
      <c r="L603" s="161"/>
      <c r="M603" s="161"/>
      <c r="N603" s="161"/>
      <c r="O603" s="194"/>
      <c r="P603" s="161"/>
      <c r="Q603" s="158"/>
    </row>
    <row r="604" spans="1:17">
      <c r="A604" s="161"/>
      <c r="B604" s="152"/>
      <c r="C604" s="161"/>
      <c r="D604" s="161"/>
      <c r="E604" s="161"/>
      <c r="F604" s="152"/>
      <c r="G604" s="161"/>
      <c r="H604" s="161"/>
      <c r="I604" s="161"/>
      <c r="J604" s="191"/>
      <c r="K604" s="161"/>
      <c r="L604" s="161"/>
      <c r="M604" s="161"/>
      <c r="N604" s="161"/>
      <c r="O604" s="194"/>
      <c r="P604" s="161"/>
      <c r="Q604" s="158"/>
    </row>
    <row r="605" spans="1:17">
      <c r="A605" s="161"/>
      <c r="B605" s="152"/>
      <c r="C605" s="161"/>
      <c r="D605" s="161"/>
      <c r="E605" s="161"/>
      <c r="F605" s="152"/>
      <c r="G605" s="161"/>
      <c r="H605" s="161"/>
      <c r="I605" s="161"/>
      <c r="J605" s="191"/>
      <c r="K605" s="161"/>
      <c r="L605" s="161"/>
      <c r="M605" s="161"/>
      <c r="N605" s="161"/>
      <c r="O605" s="194"/>
      <c r="P605" s="161"/>
      <c r="Q605" s="158"/>
    </row>
    <row r="606" spans="1:17">
      <c r="A606" s="161"/>
      <c r="B606" s="152"/>
      <c r="C606" s="161"/>
      <c r="D606" s="161"/>
      <c r="E606" s="161"/>
      <c r="F606" s="152"/>
      <c r="G606" s="161"/>
      <c r="H606" s="161"/>
      <c r="I606" s="161"/>
      <c r="J606" s="191"/>
      <c r="K606" s="161"/>
      <c r="L606" s="161"/>
      <c r="M606" s="161"/>
      <c r="N606" s="161"/>
      <c r="O606" s="194"/>
      <c r="P606" s="161"/>
      <c r="Q606" s="158"/>
    </row>
    <row r="607" spans="1:17">
      <c r="A607" s="161"/>
      <c r="B607" s="152"/>
      <c r="C607" s="161"/>
      <c r="D607" s="161"/>
      <c r="E607" s="161"/>
      <c r="F607" s="152"/>
      <c r="G607" s="161"/>
      <c r="H607" s="161"/>
      <c r="I607" s="161"/>
      <c r="J607" s="191"/>
      <c r="K607" s="161"/>
      <c r="L607" s="161"/>
      <c r="M607" s="161"/>
      <c r="N607" s="161"/>
      <c r="O607" s="194"/>
      <c r="P607" s="161"/>
      <c r="Q607" s="158"/>
    </row>
    <row r="608" spans="1:17">
      <c r="A608" s="161"/>
      <c r="B608" s="152"/>
      <c r="C608" s="161"/>
      <c r="D608" s="161"/>
      <c r="E608" s="161"/>
      <c r="F608" s="152"/>
      <c r="G608" s="161"/>
      <c r="H608" s="161"/>
      <c r="I608" s="161"/>
      <c r="J608" s="191"/>
      <c r="K608" s="161"/>
      <c r="L608" s="161"/>
      <c r="M608" s="161"/>
      <c r="N608" s="161"/>
      <c r="O608" s="194"/>
      <c r="P608" s="161"/>
      <c r="Q608" s="158"/>
    </row>
    <row r="609" spans="1:17">
      <c r="A609" s="161"/>
      <c r="B609" s="152"/>
      <c r="C609" s="161"/>
      <c r="D609" s="161"/>
      <c r="E609" s="161"/>
      <c r="F609" s="152"/>
      <c r="G609" s="161"/>
      <c r="H609" s="161"/>
      <c r="I609" s="161"/>
      <c r="J609" s="191"/>
      <c r="K609" s="161"/>
      <c r="L609" s="161"/>
      <c r="M609" s="161"/>
      <c r="N609" s="161"/>
      <c r="O609" s="194"/>
      <c r="P609" s="161"/>
      <c r="Q609" s="158"/>
    </row>
    <row r="610" spans="1:17">
      <c r="A610" s="161"/>
      <c r="B610" s="152"/>
      <c r="C610" s="161"/>
      <c r="D610" s="161"/>
      <c r="E610" s="161"/>
      <c r="F610" s="152"/>
      <c r="G610" s="161"/>
      <c r="H610" s="161"/>
      <c r="I610" s="161"/>
      <c r="J610" s="191"/>
      <c r="K610" s="161"/>
      <c r="L610" s="161"/>
      <c r="M610" s="161"/>
      <c r="N610" s="161"/>
      <c r="O610" s="194"/>
      <c r="P610" s="161"/>
      <c r="Q610" s="158"/>
    </row>
    <row r="611" spans="1:17">
      <c r="A611" s="161"/>
      <c r="B611" s="152"/>
      <c r="C611" s="161"/>
      <c r="D611" s="161"/>
      <c r="E611" s="161"/>
      <c r="F611" s="152"/>
      <c r="G611" s="161"/>
      <c r="H611" s="161"/>
      <c r="I611" s="161"/>
      <c r="J611" s="191"/>
      <c r="K611" s="161"/>
      <c r="L611" s="161"/>
      <c r="M611" s="161"/>
      <c r="N611" s="161"/>
      <c r="O611" s="194"/>
      <c r="P611" s="161"/>
      <c r="Q611" s="158"/>
    </row>
    <row r="612" spans="1:17">
      <c r="A612" s="161"/>
      <c r="B612" s="152"/>
      <c r="C612" s="161"/>
      <c r="D612" s="161"/>
      <c r="E612" s="161"/>
      <c r="F612" s="152"/>
      <c r="G612" s="161"/>
      <c r="H612" s="161"/>
      <c r="I612" s="161"/>
      <c r="J612" s="191"/>
      <c r="K612" s="161"/>
      <c r="L612" s="161"/>
      <c r="M612" s="161"/>
      <c r="N612" s="161"/>
      <c r="O612" s="194"/>
      <c r="P612" s="161"/>
      <c r="Q612" s="158"/>
    </row>
    <row r="613" spans="1:17">
      <c r="A613" s="161"/>
      <c r="B613" s="152"/>
      <c r="C613" s="161"/>
      <c r="D613" s="161"/>
      <c r="E613" s="161"/>
      <c r="F613" s="152"/>
      <c r="G613" s="161"/>
      <c r="H613" s="161"/>
      <c r="I613" s="161"/>
      <c r="J613" s="191"/>
      <c r="K613" s="161"/>
      <c r="L613" s="161"/>
      <c r="M613" s="161"/>
      <c r="N613" s="161"/>
      <c r="O613" s="194"/>
      <c r="P613" s="161"/>
      <c r="Q613" s="158"/>
    </row>
    <row r="614" spans="1:17">
      <c r="A614" s="161"/>
      <c r="B614" s="152"/>
      <c r="C614" s="161"/>
      <c r="D614" s="161"/>
      <c r="E614" s="161"/>
      <c r="F614" s="152"/>
      <c r="G614" s="161"/>
      <c r="H614" s="161"/>
      <c r="I614" s="161"/>
      <c r="J614" s="191"/>
      <c r="K614" s="161"/>
      <c r="L614" s="161"/>
      <c r="M614" s="161"/>
      <c r="N614" s="161"/>
      <c r="O614" s="194"/>
      <c r="P614" s="161"/>
      <c r="Q614" s="158"/>
    </row>
    <row r="615" spans="1:17">
      <c r="A615" s="161"/>
      <c r="B615" s="152"/>
      <c r="C615" s="161"/>
      <c r="D615" s="161"/>
      <c r="E615" s="161"/>
      <c r="F615" s="152"/>
      <c r="G615" s="161"/>
      <c r="H615" s="161"/>
      <c r="I615" s="161"/>
      <c r="J615" s="191"/>
      <c r="K615" s="161"/>
      <c r="L615" s="161"/>
      <c r="M615" s="161"/>
      <c r="N615" s="161"/>
      <c r="O615" s="194"/>
      <c r="P615" s="161"/>
      <c r="Q615" s="158"/>
    </row>
    <row r="616" spans="1:17">
      <c r="A616" s="161"/>
      <c r="B616" s="152"/>
      <c r="C616" s="161"/>
      <c r="D616" s="161"/>
      <c r="E616" s="161"/>
      <c r="F616" s="152"/>
      <c r="G616" s="161"/>
      <c r="H616" s="161"/>
      <c r="I616" s="161"/>
      <c r="J616" s="191"/>
      <c r="K616" s="161"/>
      <c r="L616" s="161"/>
      <c r="M616" s="161"/>
      <c r="N616" s="161"/>
      <c r="O616" s="194"/>
      <c r="P616" s="161"/>
      <c r="Q616" s="158"/>
    </row>
    <row r="617" spans="1:17">
      <c r="A617" s="161"/>
      <c r="B617" s="152"/>
      <c r="C617" s="161"/>
      <c r="D617" s="161"/>
      <c r="E617" s="161"/>
      <c r="F617" s="152"/>
      <c r="G617" s="161"/>
      <c r="H617" s="161"/>
      <c r="I617" s="161"/>
      <c r="J617" s="191"/>
      <c r="K617" s="161"/>
      <c r="L617" s="161"/>
      <c r="M617" s="161"/>
      <c r="N617" s="161"/>
      <c r="O617" s="194"/>
      <c r="P617" s="161"/>
      <c r="Q617" s="158"/>
    </row>
    <row r="618" spans="1:17">
      <c r="A618" s="161"/>
      <c r="B618" s="152"/>
      <c r="C618" s="161"/>
      <c r="D618" s="161"/>
      <c r="E618" s="161"/>
      <c r="F618" s="152"/>
      <c r="G618" s="161"/>
      <c r="H618" s="161"/>
      <c r="I618" s="161"/>
      <c r="J618" s="191"/>
      <c r="K618" s="161"/>
      <c r="L618" s="161"/>
      <c r="M618" s="161"/>
      <c r="N618" s="161"/>
      <c r="O618" s="194"/>
      <c r="P618" s="161"/>
      <c r="Q618" s="158"/>
    </row>
    <row r="619" spans="1:17">
      <c r="A619" s="161"/>
      <c r="B619" s="152"/>
      <c r="C619" s="161"/>
      <c r="D619" s="161"/>
      <c r="E619" s="161"/>
      <c r="F619" s="152"/>
      <c r="G619" s="161"/>
      <c r="H619" s="161"/>
      <c r="I619" s="161"/>
      <c r="J619" s="191"/>
      <c r="K619" s="161"/>
      <c r="L619" s="161"/>
      <c r="M619" s="161"/>
      <c r="N619" s="161"/>
      <c r="O619" s="194"/>
      <c r="P619" s="161"/>
      <c r="Q619" s="158"/>
    </row>
    <row r="620" spans="1:17">
      <c r="A620" s="161"/>
      <c r="B620" s="152"/>
      <c r="C620" s="161"/>
      <c r="D620" s="161"/>
      <c r="E620" s="161"/>
      <c r="F620" s="152"/>
      <c r="G620" s="161"/>
      <c r="H620" s="161"/>
      <c r="I620" s="161"/>
      <c r="J620" s="191"/>
      <c r="K620" s="161"/>
      <c r="L620" s="161"/>
      <c r="M620" s="161"/>
      <c r="N620" s="161"/>
      <c r="O620" s="194"/>
      <c r="P620" s="161"/>
      <c r="Q620" s="158"/>
    </row>
    <row r="621" spans="1:17">
      <c r="A621" s="161"/>
      <c r="B621" s="152"/>
      <c r="C621" s="161"/>
      <c r="D621" s="161"/>
      <c r="E621" s="161"/>
      <c r="F621" s="152"/>
      <c r="G621" s="161"/>
      <c r="H621" s="161"/>
      <c r="I621" s="161"/>
      <c r="J621" s="191"/>
      <c r="K621" s="161"/>
      <c r="L621" s="161"/>
      <c r="M621" s="161"/>
      <c r="N621" s="161"/>
      <c r="O621" s="194"/>
      <c r="P621" s="161"/>
      <c r="Q621" s="158"/>
    </row>
    <row r="622" spans="1:17">
      <c r="A622" s="161"/>
      <c r="B622" s="152"/>
      <c r="C622" s="161"/>
      <c r="D622" s="161"/>
      <c r="E622" s="161"/>
      <c r="F622" s="152"/>
      <c r="G622" s="161"/>
      <c r="H622" s="161"/>
      <c r="I622" s="161"/>
      <c r="J622" s="191"/>
      <c r="K622" s="161"/>
      <c r="L622" s="161"/>
      <c r="M622" s="161"/>
      <c r="N622" s="161"/>
      <c r="O622" s="194"/>
      <c r="P622" s="161"/>
      <c r="Q622" s="158"/>
    </row>
    <row r="623" spans="1:17">
      <c r="A623" s="161"/>
      <c r="B623" s="152"/>
      <c r="C623" s="161"/>
      <c r="D623" s="161"/>
      <c r="E623" s="161"/>
      <c r="F623" s="152"/>
      <c r="G623" s="161"/>
      <c r="H623" s="161"/>
      <c r="I623" s="161"/>
      <c r="J623" s="191"/>
      <c r="K623" s="161"/>
      <c r="L623" s="161"/>
      <c r="M623" s="161"/>
      <c r="N623" s="161"/>
      <c r="O623" s="194"/>
      <c r="P623" s="161"/>
      <c r="Q623" s="158"/>
    </row>
    <row r="624" spans="1:17">
      <c r="A624" s="161"/>
      <c r="B624" s="152"/>
      <c r="C624" s="161"/>
      <c r="D624" s="161"/>
      <c r="E624" s="161"/>
      <c r="F624" s="152"/>
      <c r="G624" s="161"/>
      <c r="H624" s="161"/>
      <c r="I624" s="161"/>
      <c r="J624" s="191"/>
      <c r="K624" s="161"/>
      <c r="L624" s="161"/>
      <c r="M624" s="161"/>
      <c r="N624" s="161"/>
      <c r="O624" s="194"/>
      <c r="P624" s="161"/>
      <c r="Q624" s="158"/>
    </row>
    <row r="625" spans="1:17">
      <c r="A625" s="161"/>
      <c r="B625" s="152"/>
      <c r="C625" s="161"/>
      <c r="D625" s="161"/>
      <c r="E625" s="161"/>
      <c r="F625" s="152"/>
      <c r="G625" s="161"/>
      <c r="H625" s="161"/>
      <c r="I625" s="161"/>
      <c r="J625" s="191"/>
      <c r="K625" s="161"/>
      <c r="L625" s="161"/>
      <c r="M625" s="161"/>
      <c r="N625" s="161"/>
      <c r="O625" s="194"/>
      <c r="P625" s="161"/>
      <c r="Q625" s="158"/>
    </row>
    <row r="626" spans="1:17">
      <c r="A626" s="161"/>
      <c r="B626" s="152"/>
      <c r="C626" s="161"/>
      <c r="D626" s="161"/>
      <c r="E626" s="161"/>
      <c r="F626" s="152"/>
      <c r="G626" s="161"/>
      <c r="H626" s="161"/>
      <c r="I626" s="161"/>
      <c r="J626" s="191"/>
      <c r="K626" s="161"/>
      <c r="L626" s="161"/>
      <c r="M626" s="161"/>
      <c r="N626" s="161"/>
      <c r="O626" s="194"/>
      <c r="P626" s="161"/>
      <c r="Q626" s="158"/>
    </row>
    <row r="627" spans="1:17">
      <c r="A627" s="161"/>
      <c r="B627" s="152"/>
      <c r="C627" s="161"/>
      <c r="D627" s="161"/>
      <c r="E627" s="161"/>
      <c r="F627" s="152"/>
      <c r="G627" s="161"/>
      <c r="H627" s="161"/>
      <c r="I627" s="161"/>
      <c r="J627" s="191"/>
      <c r="K627" s="161"/>
      <c r="L627" s="161"/>
      <c r="M627" s="161"/>
      <c r="N627" s="161"/>
      <c r="O627" s="194"/>
      <c r="P627" s="161"/>
      <c r="Q627" s="158"/>
    </row>
    <row r="628" spans="1:17">
      <c r="A628" s="161"/>
      <c r="B628" s="152"/>
      <c r="C628" s="161"/>
      <c r="D628" s="161"/>
      <c r="E628" s="161"/>
      <c r="F628" s="152"/>
      <c r="G628" s="161"/>
      <c r="H628" s="161"/>
      <c r="I628" s="161"/>
      <c r="J628" s="191"/>
      <c r="K628" s="161"/>
      <c r="L628" s="161"/>
      <c r="M628" s="161"/>
      <c r="N628" s="161"/>
      <c r="O628" s="194"/>
      <c r="P628" s="161"/>
      <c r="Q628" s="158"/>
    </row>
    <row r="629" spans="1:17">
      <c r="A629" s="161"/>
      <c r="B629" s="152"/>
      <c r="C629" s="161"/>
      <c r="D629" s="161"/>
      <c r="E629" s="161"/>
      <c r="F629" s="152"/>
      <c r="G629" s="161"/>
      <c r="H629" s="161"/>
      <c r="I629" s="161"/>
      <c r="J629" s="191"/>
      <c r="K629" s="161"/>
      <c r="L629" s="161"/>
      <c r="M629" s="161"/>
      <c r="N629" s="161"/>
      <c r="O629" s="194"/>
      <c r="P629" s="161"/>
      <c r="Q629" s="158"/>
    </row>
    <row r="630" spans="1:17">
      <c r="A630" s="161"/>
      <c r="B630" s="152"/>
      <c r="C630" s="161"/>
      <c r="D630" s="161"/>
      <c r="E630" s="161"/>
      <c r="F630" s="152"/>
      <c r="G630" s="161"/>
      <c r="H630" s="161"/>
      <c r="I630" s="161"/>
      <c r="J630" s="191"/>
      <c r="K630" s="161"/>
      <c r="L630" s="161"/>
      <c r="M630" s="161"/>
      <c r="N630" s="161"/>
      <c r="O630" s="194"/>
      <c r="P630" s="161"/>
      <c r="Q630" s="158"/>
    </row>
    <row r="631" spans="1:17">
      <c r="A631" s="161"/>
      <c r="B631" s="152"/>
      <c r="C631" s="161"/>
      <c r="D631" s="161"/>
      <c r="E631" s="161"/>
      <c r="F631" s="152"/>
      <c r="G631" s="161"/>
      <c r="H631" s="161"/>
      <c r="I631" s="161"/>
      <c r="J631" s="191"/>
      <c r="K631" s="161"/>
      <c r="L631" s="161"/>
      <c r="M631" s="161"/>
      <c r="N631" s="161"/>
      <c r="O631" s="194"/>
      <c r="P631" s="161"/>
      <c r="Q631" s="158"/>
    </row>
    <row r="632" spans="1:17">
      <c r="A632" s="161"/>
      <c r="B632" s="152"/>
      <c r="C632" s="161"/>
      <c r="D632" s="161"/>
      <c r="E632" s="161"/>
      <c r="F632" s="152"/>
      <c r="G632" s="161"/>
      <c r="H632" s="161"/>
      <c r="I632" s="161"/>
      <c r="J632" s="191"/>
      <c r="K632" s="161"/>
      <c r="L632" s="161"/>
      <c r="M632" s="161"/>
      <c r="N632" s="161"/>
      <c r="O632" s="194"/>
      <c r="P632" s="161"/>
      <c r="Q632" s="158"/>
    </row>
    <row r="633" spans="1:17">
      <c r="A633" s="161"/>
      <c r="B633" s="152"/>
      <c r="C633" s="161"/>
      <c r="D633" s="161"/>
      <c r="E633" s="161"/>
      <c r="F633" s="152"/>
      <c r="G633" s="161"/>
      <c r="H633" s="161"/>
      <c r="I633" s="161"/>
      <c r="J633" s="191"/>
      <c r="K633" s="161"/>
      <c r="L633" s="161"/>
      <c r="M633" s="161"/>
      <c r="N633" s="161"/>
      <c r="O633" s="194"/>
      <c r="P633" s="161"/>
      <c r="Q633" s="158"/>
    </row>
    <row r="634" spans="1:17">
      <c r="A634" s="161"/>
      <c r="B634" s="152"/>
      <c r="C634" s="161"/>
      <c r="D634" s="161"/>
      <c r="E634" s="161"/>
      <c r="F634" s="152"/>
      <c r="G634" s="161"/>
      <c r="H634" s="161"/>
      <c r="I634" s="161"/>
      <c r="J634" s="191"/>
      <c r="K634" s="161"/>
      <c r="L634" s="161"/>
      <c r="M634" s="161"/>
      <c r="N634" s="161"/>
      <c r="O634" s="194"/>
      <c r="P634" s="161"/>
      <c r="Q634" s="158"/>
    </row>
    <row r="635" spans="1:17">
      <c r="A635" s="161"/>
      <c r="B635" s="152"/>
      <c r="C635" s="161"/>
      <c r="D635" s="161"/>
      <c r="E635" s="161"/>
      <c r="F635" s="152"/>
      <c r="G635" s="161"/>
      <c r="H635" s="161"/>
      <c r="I635" s="161"/>
      <c r="J635" s="191"/>
      <c r="K635" s="161"/>
      <c r="L635" s="161"/>
      <c r="M635" s="161"/>
      <c r="N635" s="161"/>
      <c r="O635" s="194"/>
      <c r="P635" s="161"/>
      <c r="Q635" s="158"/>
    </row>
    <row r="636" spans="1:17">
      <c r="A636" s="161"/>
      <c r="B636" s="152"/>
      <c r="C636" s="161"/>
      <c r="D636" s="161"/>
      <c r="E636" s="161"/>
      <c r="F636" s="152"/>
      <c r="G636" s="161"/>
      <c r="H636" s="161"/>
      <c r="I636" s="161"/>
      <c r="J636" s="191"/>
      <c r="K636" s="161"/>
      <c r="L636" s="161"/>
      <c r="M636" s="161"/>
      <c r="N636" s="161"/>
      <c r="O636" s="194"/>
      <c r="P636" s="161"/>
      <c r="Q636" s="158"/>
    </row>
    <row r="637" spans="1:17">
      <c r="A637" s="161"/>
      <c r="B637" s="152"/>
      <c r="C637" s="161"/>
      <c r="D637" s="161"/>
      <c r="E637" s="161"/>
      <c r="F637" s="152"/>
      <c r="G637" s="161"/>
      <c r="H637" s="161"/>
      <c r="I637" s="161"/>
      <c r="J637" s="191"/>
      <c r="K637" s="161"/>
      <c r="L637" s="161"/>
      <c r="M637" s="161"/>
      <c r="N637" s="161"/>
      <c r="O637" s="194"/>
      <c r="P637" s="161"/>
      <c r="Q637" s="158"/>
    </row>
    <row r="638" spans="1:17">
      <c r="A638" s="161"/>
      <c r="B638" s="152"/>
      <c r="C638" s="161"/>
      <c r="D638" s="161"/>
      <c r="E638" s="161"/>
      <c r="F638" s="152"/>
      <c r="G638" s="161"/>
      <c r="H638" s="161"/>
      <c r="I638" s="161"/>
      <c r="J638" s="191"/>
      <c r="K638" s="161"/>
      <c r="L638" s="161"/>
      <c r="M638" s="161"/>
      <c r="N638" s="161"/>
      <c r="O638" s="194"/>
      <c r="P638" s="161"/>
      <c r="Q638" s="158"/>
    </row>
    <row r="639" spans="1:17">
      <c r="A639" s="161"/>
      <c r="B639" s="152"/>
      <c r="C639" s="161"/>
      <c r="D639" s="161"/>
      <c r="E639" s="161"/>
      <c r="F639" s="152"/>
      <c r="G639" s="161"/>
      <c r="H639" s="161"/>
      <c r="I639" s="161"/>
      <c r="J639" s="191"/>
      <c r="K639" s="161"/>
      <c r="L639" s="161"/>
      <c r="M639" s="161"/>
      <c r="N639" s="161"/>
      <c r="O639" s="194"/>
      <c r="P639" s="161"/>
      <c r="Q639" s="158"/>
    </row>
    <row r="640" spans="1:17">
      <c r="A640" s="161"/>
      <c r="B640" s="152"/>
      <c r="C640" s="161"/>
      <c r="D640" s="161"/>
      <c r="E640" s="161"/>
      <c r="F640" s="152"/>
      <c r="G640" s="161"/>
      <c r="H640" s="161"/>
      <c r="I640" s="161"/>
      <c r="J640" s="191"/>
      <c r="K640" s="161"/>
      <c r="L640" s="161"/>
      <c r="M640" s="161"/>
      <c r="N640" s="161"/>
      <c r="O640" s="194"/>
      <c r="P640" s="161"/>
      <c r="Q640" s="158"/>
    </row>
    <row r="641" spans="1:17">
      <c r="A641" s="161"/>
      <c r="B641" s="152"/>
      <c r="C641" s="161"/>
      <c r="D641" s="161"/>
      <c r="E641" s="161"/>
      <c r="F641" s="152"/>
      <c r="G641" s="161"/>
      <c r="H641" s="161"/>
      <c r="I641" s="161"/>
      <c r="J641" s="191"/>
      <c r="K641" s="161"/>
      <c r="L641" s="161"/>
      <c r="M641" s="161"/>
      <c r="N641" s="161"/>
      <c r="O641" s="194"/>
      <c r="P641" s="161"/>
      <c r="Q641" s="158"/>
    </row>
    <row r="642" spans="1:17">
      <c r="A642" s="161"/>
      <c r="B642" s="152"/>
      <c r="C642" s="161"/>
      <c r="D642" s="161"/>
      <c r="E642" s="161"/>
      <c r="F642" s="152"/>
      <c r="G642" s="161"/>
      <c r="H642" s="161"/>
      <c r="I642" s="161"/>
      <c r="J642" s="191"/>
      <c r="K642" s="161"/>
      <c r="L642" s="161"/>
      <c r="M642" s="161"/>
      <c r="N642" s="161"/>
      <c r="O642" s="194"/>
      <c r="P642" s="161"/>
      <c r="Q642" s="158"/>
    </row>
    <row r="643" spans="1:17">
      <c r="A643" s="161"/>
      <c r="B643" s="152"/>
      <c r="C643" s="161"/>
      <c r="D643" s="161"/>
      <c r="E643" s="161"/>
      <c r="F643" s="152"/>
      <c r="G643" s="161"/>
      <c r="H643" s="161"/>
      <c r="I643" s="161"/>
      <c r="J643" s="191"/>
      <c r="K643" s="161"/>
      <c r="L643" s="161"/>
      <c r="M643" s="161"/>
      <c r="N643" s="161"/>
      <c r="O643" s="194"/>
      <c r="P643" s="161"/>
      <c r="Q643" s="158"/>
    </row>
    <row r="644" spans="1:17">
      <c r="A644" s="161"/>
      <c r="B644" s="152"/>
      <c r="C644" s="161"/>
      <c r="D644" s="161"/>
      <c r="E644" s="161"/>
      <c r="F644" s="152"/>
      <c r="G644" s="161"/>
      <c r="H644" s="161"/>
      <c r="I644" s="161"/>
      <c r="J644" s="191"/>
      <c r="K644" s="161"/>
      <c r="L644" s="161"/>
      <c r="M644" s="161"/>
      <c r="N644" s="161"/>
      <c r="O644" s="194"/>
      <c r="P644" s="161"/>
      <c r="Q644" s="158"/>
    </row>
    <row r="645" spans="1:17">
      <c r="A645" s="161"/>
      <c r="B645" s="152"/>
      <c r="C645" s="161"/>
      <c r="D645" s="161"/>
      <c r="E645" s="161"/>
      <c r="F645" s="152"/>
      <c r="G645" s="161"/>
      <c r="H645" s="161"/>
      <c r="I645" s="161"/>
      <c r="J645" s="191"/>
      <c r="K645" s="161"/>
      <c r="L645" s="161"/>
      <c r="M645" s="161"/>
      <c r="N645" s="161"/>
      <c r="O645" s="194"/>
      <c r="P645" s="161"/>
      <c r="Q645" s="158"/>
    </row>
    <row r="646" spans="1:17">
      <c r="A646" s="161"/>
      <c r="B646" s="152"/>
      <c r="C646" s="161"/>
      <c r="D646" s="161"/>
      <c r="E646" s="161"/>
      <c r="F646" s="152"/>
      <c r="G646" s="161"/>
      <c r="H646" s="161"/>
      <c r="I646" s="161"/>
      <c r="J646" s="191"/>
      <c r="K646" s="161"/>
      <c r="L646" s="161"/>
      <c r="M646" s="161"/>
      <c r="N646" s="161"/>
      <c r="O646" s="194"/>
      <c r="P646" s="161"/>
      <c r="Q646" s="158"/>
    </row>
    <row r="647" spans="1:17">
      <c r="A647" s="161"/>
      <c r="B647" s="152"/>
      <c r="C647" s="161"/>
      <c r="D647" s="161"/>
      <c r="E647" s="161"/>
      <c r="F647" s="152"/>
      <c r="G647" s="161"/>
      <c r="H647" s="161"/>
      <c r="I647" s="161"/>
      <c r="J647" s="191"/>
      <c r="K647" s="161"/>
      <c r="L647" s="161"/>
      <c r="M647" s="161"/>
      <c r="N647" s="161"/>
      <c r="O647" s="194"/>
      <c r="P647" s="161"/>
      <c r="Q647" s="158"/>
    </row>
    <row r="648" spans="1:17">
      <c r="A648" s="161"/>
      <c r="B648" s="152"/>
      <c r="C648" s="161"/>
      <c r="D648" s="161"/>
      <c r="E648" s="161"/>
      <c r="F648" s="152"/>
      <c r="G648" s="161"/>
      <c r="H648" s="161"/>
      <c r="I648" s="161"/>
      <c r="J648" s="191"/>
      <c r="K648" s="161"/>
      <c r="L648" s="161"/>
      <c r="M648" s="161"/>
      <c r="N648" s="161"/>
      <c r="O648" s="194"/>
      <c r="P648" s="161"/>
      <c r="Q648" s="158"/>
    </row>
    <row r="649" spans="1:17">
      <c r="A649" s="161"/>
      <c r="B649" s="152"/>
      <c r="C649" s="161"/>
      <c r="D649" s="161"/>
      <c r="E649" s="161"/>
      <c r="F649" s="152"/>
      <c r="G649" s="161"/>
      <c r="H649" s="161"/>
      <c r="I649" s="161"/>
      <c r="J649" s="191"/>
      <c r="K649" s="161"/>
      <c r="L649" s="161"/>
      <c r="M649" s="161"/>
      <c r="N649" s="161"/>
      <c r="O649" s="194"/>
      <c r="P649" s="161"/>
      <c r="Q649" s="158"/>
    </row>
    <row r="650" spans="1:17">
      <c r="A650" s="161"/>
      <c r="B650" s="152"/>
      <c r="C650" s="161"/>
      <c r="D650" s="161"/>
      <c r="E650" s="161"/>
      <c r="F650" s="152"/>
      <c r="G650" s="161"/>
      <c r="H650" s="161"/>
      <c r="I650" s="161"/>
      <c r="J650" s="191"/>
      <c r="K650" s="161"/>
      <c r="L650" s="161"/>
      <c r="M650" s="161"/>
      <c r="N650" s="161"/>
      <c r="O650" s="194"/>
      <c r="P650" s="161"/>
      <c r="Q650" s="158"/>
    </row>
    <row r="651" spans="1:17">
      <c r="A651" s="161"/>
      <c r="B651" s="152"/>
      <c r="C651" s="161"/>
      <c r="D651" s="161"/>
      <c r="E651" s="161"/>
      <c r="F651" s="152"/>
      <c r="G651" s="161"/>
      <c r="H651" s="161"/>
      <c r="I651" s="161"/>
      <c r="J651" s="191"/>
      <c r="K651" s="161"/>
      <c r="L651" s="161"/>
      <c r="M651" s="161"/>
      <c r="N651" s="161"/>
      <c r="O651" s="194"/>
      <c r="P651" s="161"/>
      <c r="Q651" s="158"/>
    </row>
    <row r="652" spans="1:17">
      <c r="A652" s="161"/>
      <c r="B652" s="152"/>
      <c r="C652" s="161"/>
      <c r="D652" s="161"/>
      <c r="E652" s="161"/>
      <c r="F652" s="152"/>
      <c r="G652" s="161"/>
      <c r="H652" s="161"/>
      <c r="I652" s="161"/>
      <c r="J652" s="191"/>
      <c r="K652" s="161"/>
      <c r="L652" s="161"/>
      <c r="M652" s="161"/>
      <c r="N652" s="161"/>
      <c r="O652" s="194"/>
      <c r="P652" s="161"/>
      <c r="Q652" s="158"/>
    </row>
    <row r="653" spans="1:17">
      <c r="A653" s="161"/>
      <c r="B653" s="152"/>
      <c r="C653" s="161"/>
      <c r="D653" s="161"/>
      <c r="E653" s="161"/>
      <c r="F653" s="152"/>
      <c r="G653" s="161"/>
      <c r="H653" s="161"/>
      <c r="I653" s="161"/>
      <c r="J653" s="191"/>
      <c r="K653" s="161"/>
      <c r="L653" s="161"/>
      <c r="M653" s="161"/>
      <c r="N653" s="161"/>
      <c r="O653" s="194"/>
      <c r="P653" s="161"/>
      <c r="Q653" s="158"/>
    </row>
    <row r="654" spans="1:17">
      <c r="A654" s="161"/>
      <c r="B654" s="152"/>
      <c r="C654" s="161"/>
      <c r="D654" s="161"/>
      <c r="E654" s="161"/>
      <c r="F654" s="152"/>
      <c r="G654" s="161"/>
      <c r="H654" s="161"/>
      <c r="I654" s="161"/>
      <c r="J654" s="191"/>
      <c r="K654" s="161"/>
      <c r="L654" s="161"/>
      <c r="M654" s="161"/>
      <c r="N654" s="161"/>
      <c r="O654" s="194"/>
      <c r="P654" s="161"/>
      <c r="Q654" s="158"/>
    </row>
    <row r="655" spans="1:17">
      <c r="A655" s="161"/>
      <c r="B655" s="152"/>
      <c r="C655" s="161"/>
      <c r="D655" s="161"/>
      <c r="E655" s="161"/>
      <c r="F655" s="152"/>
      <c r="G655" s="161"/>
      <c r="H655" s="161"/>
      <c r="I655" s="161"/>
      <c r="J655" s="191"/>
      <c r="K655" s="161"/>
      <c r="L655" s="161"/>
      <c r="M655" s="161"/>
      <c r="N655" s="161"/>
      <c r="O655" s="194"/>
      <c r="P655" s="161"/>
      <c r="Q655" s="158"/>
    </row>
    <row r="656" spans="1:17">
      <c r="A656" s="161"/>
      <c r="B656" s="152"/>
      <c r="C656" s="161"/>
      <c r="D656" s="161"/>
      <c r="E656" s="161"/>
      <c r="F656" s="152"/>
      <c r="G656" s="161"/>
      <c r="H656" s="161"/>
      <c r="I656" s="161"/>
      <c r="J656" s="191"/>
      <c r="K656" s="161"/>
      <c r="L656" s="161"/>
      <c r="M656" s="161"/>
      <c r="N656" s="161"/>
      <c r="O656" s="194"/>
      <c r="P656" s="161"/>
      <c r="Q656" s="158"/>
    </row>
    <row r="657" spans="1:17">
      <c r="A657" s="161"/>
      <c r="B657" s="152"/>
      <c r="C657" s="161"/>
      <c r="D657" s="161"/>
      <c r="E657" s="161"/>
      <c r="F657" s="152"/>
      <c r="G657" s="161"/>
      <c r="H657" s="161"/>
      <c r="I657" s="161"/>
      <c r="J657" s="191"/>
      <c r="K657" s="161"/>
      <c r="L657" s="161"/>
      <c r="M657" s="161"/>
      <c r="N657" s="161"/>
      <c r="O657" s="194"/>
      <c r="P657" s="161"/>
      <c r="Q657" s="158"/>
    </row>
    <row r="658" spans="1:17">
      <c r="A658" s="161"/>
      <c r="B658" s="152"/>
      <c r="C658" s="161"/>
      <c r="D658" s="161"/>
      <c r="E658" s="161"/>
      <c r="F658" s="152"/>
      <c r="G658" s="161"/>
      <c r="H658" s="161"/>
      <c r="I658" s="161"/>
      <c r="J658" s="191"/>
      <c r="K658" s="161"/>
      <c r="L658" s="161"/>
      <c r="M658" s="161"/>
      <c r="N658" s="161"/>
      <c r="O658" s="194"/>
      <c r="P658" s="161"/>
      <c r="Q658" s="158"/>
    </row>
    <row r="659" spans="1:17">
      <c r="A659" s="161"/>
      <c r="B659" s="152"/>
      <c r="C659" s="161"/>
      <c r="D659" s="161"/>
      <c r="E659" s="161"/>
      <c r="F659" s="152"/>
      <c r="G659" s="161"/>
      <c r="H659" s="161"/>
      <c r="I659" s="161"/>
      <c r="J659" s="191"/>
      <c r="K659" s="161"/>
      <c r="L659" s="161"/>
      <c r="M659" s="161"/>
      <c r="N659" s="161"/>
      <c r="O659" s="194"/>
      <c r="P659" s="161"/>
      <c r="Q659" s="158"/>
    </row>
    <row r="660" spans="1:17">
      <c r="A660" s="161"/>
      <c r="B660" s="152"/>
      <c r="C660" s="161"/>
      <c r="D660" s="161"/>
      <c r="E660" s="161"/>
      <c r="F660" s="152"/>
      <c r="G660" s="161"/>
      <c r="H660" s="161"/>
      <c r="I660" s="161"/>
      <c r="J660" s="191"/>
      <c r="K660" s="161"/>
      <c r="L660" s="161"/>
      <c r="M660" s="161"/>
      <c r="N660" s="161"/>
      <c r="O660" s="194"/>
      <c r="P660" s="161"/>
      <c r="Q660" s="158"/>
    </row>
    <row r="661" spans="1:17">
      <c r="A661" s="161"/>
      <c r="B661" s="152"/>
      <c r="C661" s="161"/>
      <c r="D661" s="161"/>
      <c r="E661" s="161"/>
      <c r="F661" s="152"/>
      <c r="G661" s="161"/>
      <c r="H661" s="161"/>
      <c r="I661" s="161"/>
      <c r="J661" s="191"/>
      <c r="K661" s="161"/>
      <c r="L661" s="161"/>
      <c r="M661" s="161"/>
      <c r="N661" s="161"/>
      <c r="O661" s="194"/>
      <c r="P661" s="161"/>
      <c r="Q661" s="158"/>
    </row>
    <row r="662" spans="1:17">
      <c r="A662" s="161"/>
      <c r="B662" s="152"/>
      <c r="C662" s="161"/>
      <c r="D662" s="161"/>
      <c r="E662" s="161"/>
      <c r="F662" s="152"/>
      <c r="G662" s="161"/>
      <c r="H662" s="161"/>
      <c r="I662" s="161"/>
      <c r="J662" s="191"/>
      <c r="K662" s="161"/>
      <c r="L662" s="161"/>
      <c r="M662" s="161"/>
      <c r="N662" s="161"/>
      <c r="O662" s="194"/>
      <c r="P662" s="161"/>
      <c r="Q662" s="158"/>
    </row>
    <row r="663" spans="1:17">
      <c r="A663" s="161"/>
      <c r="B663" s="152"/>
      <c r="C663" s="161"/>
      <c r="D663" s="161"/>
      <c r="E663" s="161"/>
      <c r="F663" s="152"/>
      <c r="G663" s="161"/>
      <c r="H663" s="161"/>
      <c r="I663" s="161"/>
      <c r="J663" s="191"/>
      <c r="K663" s="161"/>
      <c r="L663" s="161"/>
      <c r="M663" s="161"/>
      <c r="N663" s="161"/>
      <c r="O663" s="194"/>
      <c r="P663" s="161"/>
      <c r="Q663" s="158"/>
    </row>
    <row r="664" spans="1:17">
      <c r="A664" s="161"/>
      <c r="B664" s="152"/>
      <c r="C664" s="161"/>
      <c r="D664" s="161"/>
      <c r="E664" s="161"/>
      <c r="F664" s="152"/>
      <c r="G664" s="161"/>
      <c r="H664" s="161"/>
      <c r="I664" s="161"/>
      <c r="J664" s="191"/>
      <c r="K664" s="161"/>
      <c r="L664" s="161"/>
      <c r="M664" s="161"/>
      <c r="N664" s="161"/>
      <c r="O664" s="194"/>
      <c r="P664" s="161"/>
      <c r="Q664" s="158"/>
    </row>
    <row r="665" spans="1:17">
      <c r="A665" s="161"/>
      <c r="B665" s="152"/>
      <c r="C665" s="161"/>
      <c r="D665" s="161"/>
      <c r="E665" s="161"/>
      <c r="F665" s="152"/>
      <c r="G665" s="161"/>
      <c r="H665" s="161"/>
      <c r="I665" s="161"/>
      <c r="J665" s="191"/>
      <c r="K665" s="161"/>
      <c r="L665" s="161"/>
      <c r="M665" s="161"/>
      <c r="N665" s="161"/>
      <c r="O665" s="194"/>
      <c r="P665" s="161"/>
      <c r="Q665" s="158"/>
    </row>
    <row r="666" spans="1:17">
      <c r="A666" s="161"/>
      <c r="B666" s="152"/>
      <c r="C666" s="161"/>
      <c r="D666" s="161"/>
      <c r="E666" s="161"/>
      <c r="F666" s="152"/>
      <c r="G666" s="161"/>
      <c r="H666" s="161"/>
      <c r="I666" s="161"/>
      <c r="J666" s="191"/>
      <c r="K666" s="161"/>
      <c r="L666" s="161"/>
      <c r="M666" s="161"/>
      <c r="N666" s="161"/>
      <c r="O666" s="194"/>
      <c r="P666" s="161"/>
      <c r="Q666" s="158"/>
    </row>
    <row r="667" spans="1:17">
      <c r="A667" s="161"/>
      <c r="B667" s="152"/>
      <c r="C667" s="161"/>
      <c r="D667" s="161"/>
      <c r="E667" s="161"/>
      <c r="F667" s="152"/>
      <c r="G667" s="161"/>
      <c r="H667" s="161"/>
      <c r="I667" s="161"/>
      <c r="J667" s="191"/>
      <c r="K667" s="161"/>
      <c r="L667" s="161"/>
      <c r="M667" s="161"/>
      <c r="N667" s="161"/>
      <c r="O667" s="194"/>
      <c r="P667" s="161"/>
      <c r="Q667" s="158"/>
    </row>
    <row r="668" spans="1:17">
      <c r="A668" s="161"/>
      <c r="B668" s="152"/>
      <c r="C668" s="161"/>
      <c r="D668" s="161"/>
      <c r="E668" s="161"/>
      <c r="F668" s="152"/>
      <c r="G668" s="161"/>
      <c r="H668" s="161"/>
      <c r="I668" s="161"/>
      <c r="J668" s="191"/>
      <c r="K668" s="161"/>
      <c r="L668" s="161"/>
      <c r="M668" s="161"/>
      <c r="N668" s="161"/>
      <c r="O668" s="194"/>
      <c r="P668" s="161"/>
      <c r="Q668" s="158"/>
    </row>
    <row r="669" spans="1:17">
      <c r="A669" s="161"/>
      <c r="B669" s="152"/>
      <c r="C669" s="161"/>
      <c r="D669" s="161"/>
      <c r="E669" s="161"/>
      <c r="F669" s="152"/>
      <c r="G669" s="161"/>
      <c r="H669" s="161"/>
      <c r="I669" s="161"/>
      <c r="J669" s="191"/>
      <c r="K669" s="161"/>
      <c r="L669" s="161"/>
      <c r="M669" s="161"/>
      <c r="N669" s="161"/>
      <c r="O669" s="194"/>
      <c r="P669" s="161"/>
      <c r="Q669" s="158"/>
    </row>
    <row r="670" spans="1:17">
      <c r="A670" s="161"/>
      <c r="B670" s="152"/>
      <c r="C670" s="161"/>
      <c r="D670" s="161"/>
      <c r="E670" s="161"/>
      <c r="F670" s="152"/>
      <c r="G670" s="161"/>
      <c r="H670" s="161"/>
      <c r="I670" s="161"/>
      <c r="J670" s="191"/>
      <c r="K670" s="161"/>
      <c r="L670" s="161"/>
      <c r="M670" s="161"/>
      <c r="N670" s="161"/>
      <c r="O670" s="194"/>
      <c r="P670" s="161"/>
      <c r="Q670" s="158"/>
    </row>
    <row r="671" spans="1:17">
      <c r="A671" s="161"/>
      <c r="B671" s="152"/>
      <c r="C671" s="161"/>
      <c r="D671" s="161"/>
      <c r="E671" s="161"/>
      <c r="F671" s="152"/>
      <c r="G671" s="161"/>
      <c r="H671" s="161"/>
      <c r="I671" s="161"/>
      <c r="J671" s="191"/>
      <c r="K671" s="161"/>
      <c r="L671" s="161"/>
      <c r="M671" s="161"/>
      <c r="N671" s="161"/>
      <c r="O671" s="194"/>
      <c r="P671" s="161"/>
      <c r="Q671" s="158"/>
    </row>
    <row r="672" spans="1:17">
      <c r="A672" s="161"/>
      <c r="B672" s="152"/>
      <c r="C672" s="161"/>
      <c r="D672" s="161"/>
      <c r="E672" s="161"/>
      <c r="F672" s="152"/>
      <c r="G672" s="161"/>
      <c r="H672" s="161"/>
      <c r="I672" s="161"/>
      <c r="J672" s="191"/>
      <c r="K672" s="161"/>
      <c r="L672" s="161"/>
      <c r="M672" s="161"/>
      <c r="N672" s="161"/>
      <c r="O672" s="194"/>
      <c r="P672" s="161"/>
      <c r="Q672" s="158"/>
    </row>
    <row r="673" spans="1:17">
      <c r="A673" s="161"/>
      <c r="B673" s="152"/>
      <c r="C673" s="161"/>
      <c r="D673" s="161"/>
      <c r="E673" s="161"/>
      <c r="F673" s="152"/>
      <c r="G673" s="161"/>
      <c r="H673" s="161"/>
      <c r="I673" s="161"/>
      <c r="J673" s="191"/>
      <c r="K673" s="161"/>
      <c r="L673" s="161"/>
      <c r="M673" s="161"/>
      <c r="N673" s="161"/>
      <c r="O673" s="194"/>
      <c r="P673" s="161"/>
      <c r="Q673" s="158"/>
    </row>
    <row r="674" spans="1:17">
      <c r="A674" s="161"/>
      <c r="B674" s="152"/>
      <c r="C674" s="161"/>
      <c r="D674" s="161"/>
      <c r="E674" s="161"/>
      <c r="F674" s="152"/>
      <c r="G674" s="161"/>
      <c r="H674" s="161"/>
      <c r="I674" s="161"/>
      <c r="J674" s="191"/>
      <c r="K674" s="161"/>
      <c r="L674" s="161"/>
      <c r="M674" s="161"/>
      <c r="N674" s="161"/>
      <c r="O674" s="194"/>
      <c r="P674" s="161"/>
      <c r="Q674" s="158"/>
    </row>
    <row r="675" spans="1:17">
      <c r="A675" s="161"/>
      <c r="B675" s="152"/>
      <c r="C675" s="161"/>
      <c r="D675" s="161"/>
      <c r="E675" s="161"/>
      <c r="F675" s="152"/>
      <c r="G675" s="161"/>
      <c r="H675" s="161"/>
      <c r="I675" s="161"/>
      <c r="J675" s="191"/>
      <c r="K675" s="161"/>
      <c r="L675" s="161"/>
      <c r="M675" s="161"/>
      <c r="N675" s="161"/>
      <c r="O675" s="194"/>
      <c r="P675" s="161"/>
      <c r="Q675" s="158"/>
    </row>
    <row r="676" spans="1:17">
      <c r="A676" s="161"/>
      <c r="B676" s="152"/>
      <c r="C676" s="161"/>
      <c r="D676" s="161"/>
      <c r="E676" s="161"/>
      <c r="F676" s="152"/>
      <c r="G676" s="161"/>
      <c r="H676" s="161"/>
      <c r="I676" s="161"/>
      <c r="J676" s="191"/>
      <c r="K676" s="161"/>
      <c r="L676" s="161"/>
      <c r="M676" s="161"/>
      <c r="N676" s="161"/>
      <c r="O676" s="194"/>
      <c r="P676" s="161"/>
      <c r="Q676" s="158"/>
    </row>
    <row r="677" spans="1:17">
      <c r="A677" s="161"/>
      <c r="B677" s="152"/>
      <c r="C677" s="161"/>
      <c r="D677" s="161"/>
      <c r="E677" s="161"/>
      <c r="F677" s="152"/>
      <c r="G677" s="161"/>
      <c r="H677" s="161"/>
      <c r="I677" s="161"/>
      <c r="J677" s="191"/>
      <c r="K677" s="161"/>
      <c r="L677" s="161"/>
      <c r="M677" s="161"/>
      <c r="N677" s="161"/>
      <c r="O677" s="194"/>
      <c r="P677" s="161"/>
      <c r="Q677" s="158"/>
    </row>
    <row r="678" spans="1:17">
      <c r="A678" s="161"/>
      <c r="B678" s="152"/>
      <c r="C678" s="161"/>
      <c r="D678" s="161"/>
      <c r="E678" s="161"/>
      <c r="F678" s="152"/>
      <c r="G678" s="161"/>
      <c r="H678" s="161"/>
      <c r="I678" s="161"/>
      <c r="J678" s="191"/>
      <c r="K678" s="161"/>
      <c r="L678" s="161"/>
      <c r="M678" s="161"/>
      <c r="N678" s="161"/>
      <c r="O678" s="194"/>
      <c r="P678" s="161"/>
      <c r="Q678" s="158"/>
    </row>
    <row r="679" spans="1:17">
      <c r="A679" s="161"/>
      <c r="B679" s="152"/>
      <c r="C679" s="161"/>
      <c r="D679" s="161"/>
      <c r="E679" s="161"/>
      <c r="F679" s="152"/>
      <c r="G679" s="161"/>
      <c r="H679" s="161"/>
      <c r="I679" s="161"/>
      <c r="J679" s="191"/>
      <c r="K679" s="161"/>
      <c r="L679" s="161"/>
      <c r="M679" s="161"/>
      <c r="N679" s="161"/>
      <c r="O679" s="194"/>
      <c r="P679" s="161"/>
      <c r="Q679" s="158"/>
    </row>
    <row r="680" spans="1:17">
      <c r="A680" s="161"/>
      <c r="B680" s="152"/>
      <c r="C680" s="161"/>
      <c r="D680" s="161"/>
      <c r="E680" s="161"/>
      <c r="F680" s="152"/>
      <c r="G680" s="161"/>
      <c r="H680" s="161"/>
      <c r="I680" s="161"/>
      <c r="J680" s="191"/>
      <c r="K680" s="161"/>
      <c r="L680" s="161"/>
      <c r="M680" s="161"/>
      <c r="N680" s="161"/>
      <c r="O680" s="194"/>
      <c r="P680" s="161"/>
      <c r="Q680" s="158"/>
    </row>
    <row r="681" spans="1:17">
      <c r="A681" s="161"/>
      <c r="B681" s="152"/>
      <c r="C681" s="161"/>
      <c r="D681" s="161"/>
      <c r="E681" s="161"/>
      <c r="F681" s="152"/>
      <c r="G681" s="161"/>
      <c r="H681" s="161"/>
      <c r="I681" s="161"/>
      <c r="J681" s="191"/>
      <c r="K681" s="161"/>
      <c r="L681" s="161"/>
      <c r="M681" s="161"/>
      <c r="N681" s="161"/>
      <c r="O681" s="194"/>
      <c r="P681" s="161"/>
      <c r="Q681" s="158"/>
    </row>
    <row r="682" spans="1:17">
      <c r="A682" s="161"/>
      <c r="B682" s="152"/>
      <c r="C682" s="161"/>
      <c r="D682" s="161"/>
      <c r="E682" s="161"/>
      <c r="F682" s="152"/>
      <c r="G682" s="161"/>
      <c r="H682" s="161"/>
      <c r="I682" s="161"/>
      <c r="J682" s="191"/>
      <c r="K682" s="161"/>
      <c r="L682" s="161"/>
      <c r="M682" s="161"/>
      <c r="N682" s="161"/>
      <c r="O682" s="194"/>
      <c r="P682" s="161"/>
      <c r="Q682" s="158"/>
    </row>
    <row r="683" spans="1:17">
      <c r="A683" s="161"/>
      <c r="B683" s="152"/>
      <c r="C683" s="161"/>
      <c r="D683" s="161"/>
      <c r="E683" s="161"/>
      <c r="F683" s="152"/>
      <c r="G683" s="161"/>
      <c r="H683" s="161"/>
      <c r="I683" s="161"/>
      <c r="J683" s="191"/>
      <c r="K683" s="161"/>
      <c r="L683" s="161"/>
      <c r="M683" s="161"/>
      <c r="N683" s="161"/>
      <c r="O683" s="194"/>
      <c r="P683" s="161"/>
      <c r="Q683" s="158"/>
    </row>
    <row r="684" spans="1:17">
      <c r="A684" s="161"/>
      <c r="B684" s="152"/>
      <c r="C684" s="161"/>
      <c r="D684" s="161"/>
      <c r="E684" s="161"/>
      <c r="F684" s="152"/>
      <c r="G684" s="161"/>
      <c r="H684" s="161"/>
      <c r="I684" s="161"/>
      <c r="J684" s="191"/>
      <c r="K684" s="161"/>
      <c r="L684" s="161"/>
      <c r="M684" s="161"/>
      <c r="N684" s="161"/>
      <c r="O684" s="194"/>
      <c r="P684" s="161"/>
      <c r="Q684" s="158"/>
    </row>
    <row r="685" spans="1:17">
      <c r="A685" s="161"/>
      <c r="B685" s="152"/>
      <c r="C685" s="161"/>
      <c r="D685" s="161"/>
      <c r="E685" s="161"/>
      <c r="F685" s="152"/>
      <c r="G685" s="161"/>
      <c r="H685" s="161"/>
      <c r="I685" s="161"/>
      <c r="J685" s="191"/>
      <c r="K685" s="161"/>
      <c r="L685" s="161"/>
      <c r="M685" s="161"/>
      <c r="N685" s="161"/>
      <c r="O685" s="194"/>
      <c r="P685" s="161"/>
      <c r="Q685" s="158"/>
    </row>
    <row r="686" spans="1:17">
      <c r="A686" s="161"/>
      <c r="B686" s="152"/>
      <c r="C686" s="161"/>
      <c r="D686" s="161"/>
      <c r="E686" s="161"/>
      <c r="F686" s="152"/>
      <c r="G686" s="161"/>
      <c r="H686" s="161"/>
      <c r="I686" s="161"/>
      <c r="J686" s="191"/>
      <c r="K686" s="161"/>
      <c r="L686" s="161"/>
      <c r="M686" s="161"/>
      <c r="N686" s="161"/>
      <c r="O686" s="194"/>
      <c r="P686" s="161"/>
      <c r="Q686" s="158"/>
    </row>
    <row r="687" spans="1:17">
      <c r="A687" s="161"/>
      <c r="B687" s="152"/>
      <c r="C687" s="161"/>
      <c r="D687" s="161"/>
      <c r="E687" s="161"/>
      <c r="F687" s="152"/>
      <c r="G687" s="161"/>
      <c r="H687" s="161"/>
      <c r="I687" s="161"/>
      <c r="J687" s="191"/>
      <c r="K687" s="161"/>
      <c r="L687" s="161"/>
      <c r="M687" s="161"/>
      <c r="N687" s="161"/>
      <c r="O687" s="194"/>
      <c r="P687" s="161"/>
      <c r="Q687" s="158"/>
    </row>
    <row r="688" spans="1:17">
      <c r="A688" s="161"/>
      <c r="B688" s="152"/>
      <c r="C688" s="161"/>
      <c r="D688" s="161"/>
      <c r="E688" s="161"/>
      <c r="F688" s="152"/>
      <c r="G688" s="161"/>
      <c r="H688" s="161"/>
      <c r="I688" s="161"/>
      <c r="J688" s="191"/>
      <c r="K688" s="161"/>
      <c r="L688" s="161"/>
      <c r="M688" s="161"/>
      <c r="N688" s="161"/>
      <c r="O688" s="194"/>
      <c r="P688" s="161"/>
      <c r="Q688" s="158"/>
    </row>
    <row r="689" spans="1:17">
      <c r="A689" s="161"/>
      <c r="B689" s="152"/>
      <c r="C689" s="161"/>
      <c r="D689" s="161"/>
      <c r="E689" s="161"/>
      <c r="F689" s="152"/>
      <c r="G689" s="161"/>
      <c r="H689" s="161"/>
      <c r="I689" s="161"/>
      <c r="J689" s="191"/>
      <c r="K689" s="161"/>
      <c r="L689" s="161"/>
      <c r="M689" s="161"/>
      <c r="N689" s="161"/>
      <c r="O689" s="194"/>
      <c r="P689" s="161"/>
      <c r="Q689" s="158"/>
    </row>
    <row r="690" spans="1:17">
      <c r="A690" s="161"/>
      <c r="B690" s="152"/>
      <c r="C690" s="161"/>
      <c r="D690" s="161"/>
      <c r="E690" s="161"/>
      <c r="F690" s="152"/>
      <c r="G690" s="161"/>
      <c r="H690" s="161"/>
      <c r="I690" s="161"/>
      <c r="J690" s="191"/>
      <c r="K690" s="161"/>
      <c r="L690" s="161"/>
      <c r="M690" s="161"/>
      <c r="N690" s="161"/>
      <c r="O690" s="194"/>
      <c r="P690" s="161"/>
      <c r="Q690" s="158"/>
    </row>
    <row r="691" spans="1:17">
      <c r="A691" s="161"/>
      <c r="B691" s="152"/>
      <c r="C691" s="161"/>
      <c r="D691" s="161"/>
      <c r="E691" s="161"/>
      <c r="F691" s="152"/>
      <c r="G691" s="161"/>
      <c r="H691" s="161"/>
      <c r="I691" s="161"/>
      <c r="J691" s="191"/>
      <c r="K691" s="161"/>
      <c r="L691" s="161"/>
      <c r="M691" s="161"/>
      <c r="N691" s="161"/>
      <c r="O691" s="194"/>
      <c r="P691" s="161"/>
      <c r="Q691" s="158"/>
    </row>
    <row r="692" spans="1:17">
      <c r="A692" s="161"/>
      <c r="B692" s="152"/>
      <c r="C692" s="161"/>
      <c r="D692" s="161"/>
      <c r="E692" s="161"/>
      <c r="F692" s="152"/>
      <c r="G692" s="161"/>
      <c r="H692" s="161"/>
      <c r="I692" s="161"/>
      <c r="J692" s="191"/>
      <c r="K692" s="161"/>
      <c r="L692" s="161"/>
      <c r="M692" s="161"/>
      <c r="N692" s="161"/>
      <c r="O692" s="194"/>
      <c r="P692" s="161"/>
      <c r="Q692" s="158"/>
    </row>
    <row r="693" spans="1:17">
      <c r="A693" s="161"/>
      <c r="B693" s="152"/>
      <c r="C693" s="161"/>
      <c r="D693" s="161"/>
      <c r="E693" s="161"/>
      <c r="F693" s="152"/>
      <c r="G693" s="161"/>
      <c r="H693" s="161"/>
      <c r="I693" s="161"/>
      <c r="J693" s="191"/>
      <c r="K693" s="161"/>
      <c r="L693" s="161"/>
      <c r="M693" s="161"/>
      <c r="N693" s="161"/>
      <c r="O693" s="194"/>
      <c r="P693" s="161"/>
      <c r="Q693" s="158"/>
    </row>
    <row r="694" spans="1:17">
      <c r="A694" s="161"/>
      <c r="B694" s="152"/>
      <c r="C694" s="161"/>
      <c r="D694" s="161"/>
      <c r="E694" s="161"/>
      <c r="F694" s="152"/>
      <c r="G694" s="161"/>
      <c r="H694" s="161"/>
      <c r="I694" s="161"/>
      <c r="J694" s="191"/>
      <c r="K694" s="161"/>
      <c r="L694" s="161"/>
      <c r="M694" s="161"/>
      <c r="N694" s="161"/>
      <c r="O694" s="194"/>
      <c r="P694" s="161"/>
      <c r="Q694" s="158"/>
    </row>
    <row r="695" spans="1:17">
      <c r="A695" s="161"/>
      <c r="B695" s="152"/>
      <c r="C695" s="161"/>
      <c r="D695" s="161"/>
      <c r="E695" s="161"/>
      <c r="F695" s="152"/>
      <c r="G695" s="161"/>
      <c r="H695" s="161"/>
      <c r="I695" s="161"/>
      <c r="J695" s="191"/>
      <c r="K695" s="161"/>
      <c r="L695" s="161"/>
      <c r="M695" s="161"/>
      <c r="N695" s="161"/>
      <c r="O695" s="194"/>
      <c r="P695" s="161"/>
      <c r="Q695" s="158"/>
    </row>
    <row r="696" spans="1:17">
      <c r="A696" s="161"/>
      <c r="B696" s="152"/>
      <c r="C696" s="161"/>
      <c r="D696" s="161"/>
      <c r="E696" s="161"/>
      <c r="F696" s="152"/>
      <c r="G696" s="161"/>
      <c r="H696" s="161"/>
      <c r="I696" s="161"/>
      <c r="J696" s="191"/>
      <c r="K696" s="161"/>
      <c r="L696" s="161"/>
      <c r="M696" s="161"/>
      <c r="N696" s="161"/>
      <c r="O696" s="194"/>
      <c r="P696" s="161"/>
      <c r="Q696" s="158"/>
    </row>
    <row r="697" spans="1:17">
      <c r="A697" s="161"/>
      <c r="B697" s="152"/>
      <c r="C697" s="161"/>
      <c r="D697" s="161"/>
      <c r="E697" s="161"/>
      <c r="F697" s="152"/>
      <c r="G697" s="161"/>
      <c r="H697" s="161"/>
      <c r="I697" s="161"/>
      <c r="J697" s="191"/>
      <c r="K697" s="161"/>
      <c r="L697" s="161"/>
      <c r="M697" s="161"/>
      <c r="N697" s="161"/>
      <c r="O697" s="194"/>
      <c r="P697" s="161"/>
      <c r="Q697" s="158"/>
    </row>
    <row r="698" spans="1:17">
      <c r="A698" s="161"/>
      <c r="B698" s="152"/>
      <c r="C698" s="161"/>
      <c r="D698" s="161"/>
      <c r="E698" s="161"/>
      <c r="F698" s="152"/>
      <c r="G698" s="161"/>
      <c r="H698" s="161"/>
      <c r="I698" s="161"/>
      <c r="J698" s="191"/>
      <c r="K698" s="161"/>
      <c r="L698" s="161"/>
      <c r="M698" s="161"/>
      <c r="N698" s="161"/>
      <c r="O698" s="194"/>
      <c r="P698" s="161"/>
      <c r="Q698" s="158"/>
    </row>
    <row r="699" spans="1:17">
      <c r="A699" s="161"/>
      <c r="B699" s="152"/>
      <c r="C699" s="161"/>
      <c r="D699" s="161"/>
      <c r="E699" s="161"/>
      <c r="F699" s="152"/>
      <c r="G699" s="161"/>
      <c r="H699" s="161"/>
      <c r="I699" s="161"/>
      <c r="J699" s="191"/>
      <c r="K699" s="161"/>
      <c r="L699" s="161"/>
      <c r="M699" s="161"/>
      <c r="N699" s="161"/>
      <c r="O699" s="194"/>
      <c r="P699" s="161"/>
      <c r="Q699" s="158"/>
    </row>
    <row r="700" spans="1:17">
      <c r="A700" s="161"/>
      <c r="B700" s="152"/>
      <c r="C700" s="161"/>
      <c r="D700" s="161"/>
      <c r="E700" s="161"/>
      <c r="F700" s="152"/>
      <c r="G700" s="161"/>
      <c r="H700" s="161"/>
      <c r="I700" s="161"/>
      <c r="J700" s="191"/>
      <c r="K700" s="161"/>
      <c r="L700" s="161"/>
      <c r="M700" s="161"/>
      <c r="N700" s="161"/>
      <c r="O700" s="194"/>
      <c r="P700" s="161"/>
      <c r="Q700" s="158"/>
    </row>
    <row r="701" spans="1:17">
      <c r="A701" s="161"/>
      <c r="B701" s="152"/>
      <c r="C701" s="161"/>
      <c r="D701" s="161"/>
      <c r="E701" s="161"/>
      <c r="F701" s="152"/>
      <c r="G701" s="161"/>
      <c r="H701" s="161"/>
      <c r="I701" s="161"/>
      <c r="J701" s="191"/>
      <c r="K701" s="161"/>
      <c r="L701" s="161"/>
      <c r="M701" s="161"/>
      <c r="N701" s="161"/>
      <c r="O701" s="194"/>
      <c r="P701" s="161"/>
      <c r="Q701" s="158"/>
    </row>
    <row r="702" spans="1:17">
      <c r="A702" s="161"/>
      <c r="B702" s="152"/>
      <c r="C702" s="161"/>
      <c r="D702" s="161"/>
      <c r="E702" s="161"/>
      <c r="F702" s="152"/>
      <c r="G702" s="161"/>
      <c r="H702" s="161"/>
      <c r="I702" s="161"/>
      <c r="J702" s="191"/>
      <c r="K702" s="161"/>
      <c r="L702" s="161"/>
      <c r="M702" s="161"/>
      <c r="N702" s="161"/>
      <c r="O702" s="194"/>
      <c r="P702" s="161"/>
      <c r="Q702" s="158"/>
    </row>
    <row r="703" spans="1:17">
      <c r="A703" s="161"/>
      <c r="B703" s="152"/>
      <c r="C703" s="161"/>
      <c r="D703" s="161"/>
      <c r="E703" s="161"/>
      <c r="F703" s="152"/>
      <c r="G703" s="161"/>
      <c r="H703" s="161"/>
      <c r="I703" s="161"/>
      <c r="J703" s="191"/>
      <c r="K703" s="161"/>
      <c r="L703" s="161"/>
      <c r="M703" s="161"/>
      <c r="N703" s="161"/>
      <c r="O703" s="194"/>
      <c r="P703" s="161"/>
      <c r="Q703" s="158"/>
    </row>
    <row r="704" spans="1:17">
      <c r="A704" s="161"/>
      <c r="B704" s="152"/>
      <c r="C704" s="161"/>
      <c r="D704" s="161"/>
      <c r="E704" s="161"/>
      <c r="F704" s="152"/>
      <c r="G704" s="161"/>
      <c r="H704" s="161"/>
      <c r="I704" s="161"/>
      <c r="J704" s="191"/>
      <c r="K704" s="161"/>
      <c r="L704" s="161"/>
      <c r="M704" s="161"/>
      <c r="N704" s="161"/>
      <c r="O704" s="194"/>
      <c r="P704" s="161"/>
      <c r="Q704" s="158"/>
    </row>
    <row r="705" spans="1:17">
      <c r="A705" s="161"/>
      <c r="B705" s="152"/>
      <c r="C705" s="161"/>
      <c r="D705" s="161"/>
      <c r="E705" s="161"/>
      <c r="F705" s="152"/>
      <c r="G705" s="161"/>
      <c r="H705" s="161"/>
      <c r="I705" s="161"/>
      <c r="J705" s="191"/>
      <c r="K705" s="161"/>
      <c r="L705" s="161"/>
      <c r="M705" s="161"/>
      <c r="N705" s="161"/>
      <c r="O705" s="194"/>
      <c r="P705" s="161"/>
      <c r="Q705" s="158"/>
    </row>
    <row r="706" spans="1:17">
      <c r="A706" s="161"/>
      <c r="B706" s="152"/>
      <c r="C706" s="161"/>
      <c r="D706" s="161"/>
      <c r="E706" s="161"/>
      <c r="F706" s="152"/>
      <c r="G706" s="161"/>
      <c r="H706" s="161"/>
      <c r="I706" s="161"/>
      <c r="J706" s="191"/>
      <c r="K706" s="161"/>
      <c r="L706" s="161"/>
      <c r="M706" s="161"/>
      <c r="N706" s="161"/>
      <c r="O706" s="194"/>
      <c r="P706" s="161"/>
      <c r="Q706" s="158"/>
    </row>
    <row r="707" spans="1:17">
      <c r="A707" s="161"/>
      <c r="B707" s="152"/>
      <c r="C707" s="161"/>
      <c r="D707" s="161"/>
      <c r="E707" s="161"/>
      <c r="F707" s="152"/>
      <c r="G707" s="161"/>
      <c r="H707" s="161"/>
      <c r="I707" s="161"/>
      <c r="J707" s="191"/>
      <c r="K707" s="161"/>
      <c r="L707" s="161"/>
      <c r="M707" s="161"/>
      <c r="N707" s="161"/>
      <c r="O707" s="194"/>
      <c r="P707" s="161"/>
      <c r="Q707" s="158"/>
    </row>
    <row r="708" spans="1:17">
      <c r="A708" s="161"/>
      <c r="B708" s="152"/>
      <c r="C708" s="161"/>
      <c r="D708" s="161"/>
      <c r="E708" s="161"/>
      <c r="F708" s="152"/>
      <c r="G708" s="161"/>
      <c r="H708" s="161"/>
      <c r="I708" s="161"/>
      <c r="J708" s="191"/>
      <c r="K708" s="161"/>
      <c r="L708" s="161"/>
      <c r="M708" s="161"/>
      <c r="N708" s="161"/>
      <c r="O708" s="194"/>
      <c r="P708" s="161"/>
      <c r="Q708" s="158"/>
    </row>
    <row r="709" spans="1:17">
      <c r="A709" s="161"/>
      <c r="B709" s="152"/>
      <c r="C709" s="161"/>
      <c r="D709" s="161"/>
      <c r="E709" s="161"/>
      <c r="F709" s="152"/>
      <c r="G709" s="161"/>
      <c r="H709" s="161"/>
      <c r="I709" s="161"/>
      <c r="J709" s="191"/>
      <c r="K709" s="161"/>
      <c r="L709" s="161"/>
      <c r="M709" s="161"/>
      <c r="N709" s="161"/>
      <c r="O709" s="194"/>
      <c r="P709" s="161"/>
      <c r="Q709" s="158"/>
    </row>
    <row r="710" spans="1:17">
      <c r="A710" s="161"/>
      <c r="B710" s="152"/>
      <c r="C710" s="161"/>
      <c r="D710" s="161"/>
      <c r="E710" s="161"/>
      <c r="F710" s="152"/>
      <c r="G710" s="161"/>
      <c r="H710" s="161"/>
      <c r="I710" s="161"/>
      <c r="J710" s="191"/>
      <c r="K710" s="161"/>
      <c r="L710" s="161"/>
      <c r="M710" s="161"/>
      <c r="N710" s="161"/>
      <c r="O710" s="194"/>
      <c r="P710" s="161"/>
      <c r="Q710" s="158"/>
    </row>
    <row r="711" spans="1:17">
      <c r="A711" s="161"/>
      <c r="B711" s="152"/>
      <c r="C711" s="161"/>
      <c r="D711" s="161"/>
      <c r="E711" s="161"/>
      <c r="F711" s="152"/>
      <c r="G711" s="161"/>
      <c r="H711" s="161"/>
      <c r="I711" s="161"/>
      <c r="J711" s="191"/>
      <c r="K711" s="161"/>
      <c r="L711" s="161"/>
      <c r="M711" s="161"/>
      <c r="N711" s="161"/>
      <c r="O711" s="194"/>
      <c r="P711" s="161"/>
      <c r="Q711" s="158"/>
    </row>
    <row r="712" spans="1:17">
      <c r="A712" s="161"/>
      <c r="B712" s="152"/>
      <c r="C712" s="161"/>
      <c r="D712" s="161"/>
      <c r="E712" s="161"/>
      <c r="F712" s="152"/>
      <c r="G712" s="161"/>
      <c r="H712" s="161"/>
      <c r="I712" s="161"/>
      <c r="J712" s="191"/>
      <c r="K712" s="161"/>
      <c r="L712" s="161"/>
      <c r="M712" s="161"/>
      <c r="N712" s="161"/>
      <c r="O712" s="194"/>
      <c r="P712" s="161"/>
      <c r="Q712" s="158"/>
    </row>
    <row r="713" spans="1:17">
      <c r="A713" s="161"/>
      <c r="B713" s="152"/>
      <c r="C713" s="161"/>
      <c r="D713" s="161"/>
      <c r="E713" s="161"/>
      <c r="F713" s="152"/>
      <c r="G713" s="161"/>
      <c r="H713" s="161"/>
      <c r="I713" s="161"/>
      <c r="J713" s="191"/>
      <c r="K713" s="161"/>
      <c r="L713" s="161"/>
      <c r="M713" s="161"/>
      <c r="N713" s="161"/>
      <c r="O713" s="194"/>
      <c r="P713" s="161"/>
      <c r="Q713" s="158"/>
    </row>
    <row r="714" spans="1:17">
      <c r="A714" s="161"/>
      <c r="B714" s="152"/>
      <c r="C714" s="161"/>
      <c r="D714" s="161"/>
      <c r="E714" s="161"/>
      <c r="F714" s="152"/>
      <c r="G714" s="161"/>
      <c r="H714" s="161"/>
      <c r="I714" s="161"/>
      <c r="J714" s="191"/>
      <c r="K714" s="161"/>
      <c r="L714" s="161"/>
      <c r="M714" s="161"/>
      <c r="N714" s="161"/>
      <c r="O714" s="194"/>
      <c r="P714" s="161"/>
      <c r="Q714" s="158"/>
    </row>
    <row r="715" spans="1:17">
      <c r="A715" s="161"/>
      <c r="B715" s="152"/>
      <c r="C715" s="161"/>
      <c r="D715" s="161"/>
      <c r="E715" s="161"/>
      <c r="F715" s="152"/>
      <c r="G715" s="161"/>
      <c r="H715" s="161"/>
      <c r="I715" s="161"/>
      <c r="J715" s="191"/>
      <c r="K715" s="161"/>
      <c r="L715" s="161"/>
      <c r="M715" s="161"/>
      <c r="N715" s="161"/>
      <c r="O715" s="194"/>
      <c r="P715" s="161"/>
      <c r="Q715" s="158"/>
    </row>
    <row r="716" spans="1:17">
      <c r="A716" s="161"/>
      <c r="B716" s="152"/>
      <c r="C716" s="161"/>
      <c r="D716" s="161"/>
      <c r="E716" s="161"/>
      <c r="F716" s="152"/>
      <c r="G716" s="161"/>
      <c r="H716" s="161"/>
      <c r="I716" s="161"/>
      <c r="J716" s="191"/>
      <c r="K716" s="161"/>
      <c r="L716" s="161"/>
      <c r="M716" s="161"/>
      <c r="N716" s="161"/>
      <c r="O716" s="194"/>
      <c r="P716" s="161"/>
      <c r="Q716" s="158"/>
    </row>
    <row r="717" spans="1:17">
      <c r="A717" s="161"/>
      <c r="B717" s="152"/>
      <c r="C717" s="161"/>
      <c r="D717" s="161"/>
      <c r="E717" s="161"/>
      <c r="F717" s="152"/>
      <c r="G717" s="161"/>
      <c r="H717" s="161"/>
      <c r="I717" s="161"/>
      <c r="J717" s="191"/>
      <c r="K717" s="161"/>
      <c r="L717" s="161"/>
      <c r="M717" s="161"/>
      <c r="N717" s="161"/>
      <c r="O717" s="194"/>
      <c r="P717" s="161"/>
      <c r="Q717" s="158"/>
    </row>
    <row r="718" spans="1:17">
      <c r="A718" s="161"/>
      <c r="B718" s="152"/>
      <c r="C718" s="161"/>
      <c r="D718" s="161"/>
      <c r="E718" s="161"/>
      <c r="F718" s="152"/>
      <c r="G718" s="161"/>
      <c r="H718" s="161"/>
      <c r="I718" s="161"/>
      <c r="J718" s="191"/>
      <c r="K718" s="161"/>
      <c r="L718" s="161"/>
      <c r="M718" s="161"/>
      <c r="N718" s="161"/>
      <c r="O718" s="194"/>
      <c r="P718" s="161"/>
      <c r="Q718" s="158"/>
    </row>
    <row r="719" spans="1:17">
      <c r="A719" s="161"/>
      <c r="B719" s="152"/>
      <c r="C719" s="161"/>
      <c r="D719" s="161"/>
      <c r="E719" s="161"/>
      <c r="F719" s="152"/>
      <c r="G719" s="161"/>
      <c r="H719" s="161"/>
      <c r="I719" s="161"/>
      <c r="J719" s="191"/>
      <c r="K719" s="161"/>
      <c r="L719" s="161"/>
      <c r="M719" s="161"/>
      <c r="N719" s="161"/>
      <c r="O719" s="194"/>
      <c r="P719" s="161"/>
      <c r="Q719" s="158"/>
    </row>
    <row r="720" spans="1:17">
      <c r="A720" s="161"/>
      <c r="B720" s="152"/>
      <c r="C720" s="161"/>
      <c r="D720" s="161"/>
      <c r="E720" s="161"/>
      <c r="F720" s="152"/>
      <c r="G720" s="161"/>
      <c r="H720" s="161"/>
      <c r="I720" s="161"/>
      <c r="J720" s="191"/>
      <c r="K720" s="161"/>
      <c r="L720" s="161"/>
      <c r="M720" s="161"/>
      <c r="N720" s="161"/>
      <c r="O720" s="194"/>
      <c r="P720" s="161"/>
      <c r="Q720" s="158"/>
    </row>
    <row r="721" spans="1:17">
      <c r="A721" s="161"/>
      <c r="B721" s="152"/>
      <c r="C721" s="161"/>
      <c r="D721" s="161"/>
      <c r="E721" s="161"/>
      <c r="F721" s="152"/>
      <c r="G721" s="161"/>
      <c r="H721" s="161"/>
      <c r="I721" s="161"/>
      <c r="J721" s="191"/>
      <c r="K721" s="161"/>
      <c r="L721" s="161"/>
      <c r="M721" s="161"/>
      <c r="N721" s="161"/>
      <c r="O721" s="194"/>
      <c r="P721" s="161"/>
      <c r="Q721" s="158"/>
    </row>
    <row r="722" spans="1:17">
      <c r="A722" s="161"/>
      <c r="B722" s="152"/>
      <c r="C722" s="161"/>
      <c r="D722" s="161"/>
      <c r="E722" s="161"/>
      <c r="F722" s="152"/>
      <c r="G722" s="161"/>
      <c r="H722" s="161"/>
      <c r="I722" s="161"/>
      <c r="J722" s="191"/>
      <c r="K722" s="161"/>
      <c r="L722" s="161"/>
      <c r="M722" s="161"/>
      <c r="N722" s="161"/>
      <c r="O722" s="194"/>
      <c r="P722" s="161"/>
      <c r="Q722" s="158"/>
    </row>
    <row r="723" spans="1:17">
      <c r="A723" s="161"/>
      <c r="B723" s="152"/>
      <c r="C723" s="161"/>
      <c r="D723" s="161"/>
      <c r="E723" s="161"/>
      <c r="F723" s="152"/>
      <c r="G723" s="161"/>
      <c r="H723" s="161"/>
      <c r="I723" s="161"/>
      <c r="J723" s="191"/>
      <c r="K723" s="161"/>
      <c r="L723" s="161"/>
      <c r="M723" s="161"/>
      <c r="N723" s="161"/>
      <c r="O723" s="194"/>
      <c r="P723" s="161"/>
      <c r="Q723" s="158"/>
    </row>
    <row r="724" spans="1:17">
      <c r="A724" s="161"/>
      <c r="B724" s="152"/>
      <c r="C724" s="161"/>
      <c r="D724" s="161"/>
      <c r="E724" s="161"/>
      <c r="F724" s="152"/>
      <c r="G724" s="161"/>
      <c r="H724" s="161"/>
      <c r="I724" s="161"/>
      <c r="J724" s="191"/>
      <c r="K724" s="161"/>
      <c r="L724" s="161"/>
      <c r="M724" s="161"/>
      <c r="N724" s="161"/>
      <c r="O724" s="194"/>
      <c r="P724" s="161"/>
      <c r="Q724" s="158"/>
    </row>
    <row r="725" spans="1:17">
      <c r="A725" s="161"/>
      <c r="B725" s="152"/>
      <c r="C725" s="161"/>
      <c r="D725" s="161"/>
      <c r="E725" s="161"/>
      <c r="F725" s="152"/>
      <c r="G725" s="161"/>
      <c r="H725" s="161"/>
      <c r="I725" s="161"/>
      <c r="J725" s="191"/>
      <c r="K725" s="161"/>
      <c r="L725" s="161"/>
      <c r="M725" s="161"/>
      <c r="N725" s="161"/>
      <c r="O725" s="194"/>
      <c r="P725" s="161"/>
      <c r="Q725" s="158"/>
    </row>
    <row r="726" spans="1:17">
      <c r="A726" s="161"/>
      <c r="B726" s="152"/>
      <c r="C726" s="161"/>
      <c r="D726" s="161"/>
      <c r="E726" s="161"/>
      <c r="F726" s="152"/>
      <c r="G726" s="161"/>
      <c r="H726" s="161"/>
      <c r="I726" s="161"/>
      <c r="J726" s="191"/>
      <c r="K726" s="161"/>
      <c r="L726" s="161"/>
      <c r="M726" s="161"/>
      <c r="N726" s="161"/>
      <c r="O726" s="194"/>
      <c r="P726" s="161"/>
      <c r="Q726" s="158"/>
    </row>
    <row r="727" spans="1:17">
      <c r="A727" s="161"/>
      <c r="B727" s="152"/>
      <c r="C727" s="161"/>
      <c r="D727" s="161"/>
      <c r="E727" s="161"/>
      <c r="F727" s="152"/>
      <c r="G727" s="161"/>
      <c r="H727" s="161"/>
      <c r="I727" s="161"/>
      <c r="J727" s="191"/>
      <c r="K727" s="161"/>
      <c r="L727" s="161"/>
      <c r="M727" s="161"/>
      <c r="N727" s="161"/>
      <c r="O727" s="194"/>
      <c r="P727" s="161"/>
      <c r="Q727" s="158"/>
    </row>
    <row r="728" spans="1:17">
      <c r="A728" s="161"/>
      <c r="B728" s="152"/>
      <c r="C728" s="161"/>
      <c r="D728" s="161"/>
      <c r="E728" s="161"/>
      <c r="F728" s="152"/>
      <c r="G728" s="161"/>
      <c r="H728" s="161"/>
      <c r="I728" s="161"/>
      <c r="J728" s="191"/>
      <c r="K728" s="161"/>
      <c r="L728" s="161"/>
      <c r="M728" s="161"/>
      <c r="N728" s="161"/>
      <c r="O728" s="194"/>
      <c r="P728" s="161"/>
      <c r="Q728" s="158"/>
    </row>
    <row r="729" spans="1:17">
      <c r="A729" s="161"/>
      <c r="B729" s="152"/>
      <c r="C729" s="161"/>
      <c r="D729" s="161"/>
      <c r="E729" s="161"/>
      <c r="F729" s="152"/>
      <c r="G729" s="161"/>
      <c r="H729" s="161"/>
      <c r="I729" s="161"/>
      <c r="J729" s="191"/>
      <c r="K729" s="161"/>
      <c r="L729" s="161"/>
      <c r="M729" s="161"/>
      <c r="N729" s="161"/>
      <c r="O729" s="194"/>
      <c r="P729" s="161"/>
      <c r="Q729" s="158"/>
    </row>
    <row r="730" spans="1:17">
      <c r="A730" s="161"/>
      <c r="B730" s="152"/>
      <c r="C730" s="161"/>
      <c r="D730" s="161"/>
      <c r="E730" s="161"/>
      <c r="F730" s="152"/>
      <c r="G730" s="161"/>
      <c r="H730" s="161"/>
      <c r="I730" s="161"/>
      <c r="J730" s="191"/>
      <c r="K730" s="161"/>
      <c r="L730" s="161"/>
      <c r="M730" s="161"/>
      <c r="N730" s="161"/>
      <c r="O730" s="194"/>
      <c r="P730" s="161"/>
      <c r="Q730" s="158"/>
    </row>
    <row r="731" spans="1:17">
      <c r="A731" s="161"/>
      <c r="B731" s="152"/>
      <c r="C731" s="161"/>
      <c r="D731" s="161"/>
      <c r="E731" s="161"/>
      <c r="F731" s="152"/>
      <c r="G731" s="161"/>
      <c r="H731" s="161"/>
      <c r="I731" s="161"/>
      <c r="J731" s="191"/>
      <c r="K731" s="161"/>
      <c r="L731" s="161"/>
      <c r="M731" s="161"/>
      <c r="N731" s="161"/>
      <c r="O731" s="194"/>
      <c r="P731" s="161"/>
      <c r="Q731" s="158"/>
    </row>
    <row r="732" spans="1:17">
      <c r="A732" s="161"/>
      <c r="B732" s="152"/>
      <c r="C732" s="161"/>
      <c r="D732" s="161"/>
      <c r="E732" s="161"/>
      <c r="F732" s="152"/>
      <c r="G732" s="161"/>
      <c r="H732" s="161"/>
      <c r="I732" s="161"/>
      <c r="J732" s="191"/>
      <c r="K732" s="161"/>
      <c r="L732" s="161"/>
      <c r="M732" s="161"/>
      <c r="N732" s="161"/>
      <c r="O732" s="194"/>
      <c r="P732" s="161"/>
      <c r="Q732" s="158"/>
    </row>
    <row r="733" spans="1:17">
      <c r="A733" s="161"/>
      <c r="B733" s="152"/>
      <c r="C733" s="161"/>
      <c r="D733" s="161"/>
      <c r="E733" s="161"/>
      <c r="F733" s="152"/>
      <c r="G733" s="161"/>
      <c r="H733" s="161"/>
      <c r="I733" s="161"/>
      <c r="J733" s="191"/>
      <c r="K733" s="161"/>
      <c r="L733" s="161"/>
      <c r="M733" s="161"/>
      <c r="N733" s="161"/>
      <c r="O733" s="194"/>
      <c r="P733" s="161"/>
      <c r="Q733" s="158"/>
    </row>
    <row r="734" spans="1:17">
      <c r="A734" s="161"/>
      <c r="B734" s="152"/>
      <c r="C734" s="161"/>
      <c r="D734" s="161"/>
      <c r="E734" s="161"/>
      <c r="F734" s="152"/>
      <c r="G734" s="161"/>
      <c r="H734" s="161"/>
      <c r="I734" s="161"/>
      <c r="J734" s="191"/>
      <c r="K734" s="161"/>
      <c r="L734" s="161"/>
      <c r="M734" s="161"/>
      <c r="N734" s="161"/>
      <c r="O734" s="194"/>
      <c r="P734" s="161"/>
      <c r="Q734" s="158"/>
    </row>
    <row r="735" spans="1:17">
      <c r="A735" s="161"/>
      <c r="B735" s="152"/>
      <c r="C735" s="161"/>
      <c r="D735" s="161"/>
      <c r="E735" s="161"/>
      <c r="F735" s="152"/>
      <c r="G735" s="161"/>
      <c r="H735" s="161"/>
      <c r="I735" s="161"/>
      <c r="J735" s="191"/>
      <c r="K735" s="161"/>
      <c r="L735" s="161"/>
      <c r="M735" s="161"/>
      <c r="N735" s="161"/>
      <c r="O735" s="194"/>
      <c r="P735" s="161"/>
      <c r="Q735" s="158"/>
    </row>
    <row r="736" spans="1:17">
      <c r="A736" s="161"/>
      <c r="B736" s="152"/>
      <c r="C736" s="161"/>
      <c r="D736" s="161"/>
      <c r="E736" s="161"/>
      <c r="F736" s="152"/>
      <c r="G736" s="161"/>
      <c r="H736" s="161"/>
      <c r="I736" s="161"/>
      <c r="J736" s="191"/>
      <c r="K736" s="161"/>
      <c r="L736" s="161"/>
      <c r="M736" s="161"/>
      <c r="N736" s="161"/>
      <c r="O736" s="194"/>
      <c r="P736" s="161"/>
      <c r="Q736" s="158"/>
    </row>
    <row r="737" spans="1:17">
      <c r="A737" s="161"/>
      <c r="B737" s="152"/>
      <c r="C737" s="161"/>
      <c r="D737" s="161"/>
      <c r="E737" s="161"/>
      <c r="F737" s="152"/>
      <c r="G737" s="161"/>
      <c r="H737" s="161"/>
      <c r="I737" s="161"/>
      <c r="J737" s="191"/>
      <c r="K737" s="161"/>
      <c r="L737" s="161"/>
      <c r="M737" s="161"/>
      <c r="N737" s="161"/>
      <c r="O737" s="194"/>
      <c r="P737" s="161"/>
      <c r="Q737" s="158"/>
    </row>
    <row r="738" spans="1:17">
      <c r="A738" s="161"/>
      <c r="B738" s="152"/>
      <c r="C738" s="161"/>
      <c r="D738" s="161"/>
      <c r="E738" s="161"/>
      <c r="F738" s="152"/>
      <c r="G738" s="161"/>
      <c r="H738" s="161"/>
      <c r="I738" s="161"/>
      <c r="J738" s="191"/>
      <c r="K738" s="161"/>
      <c r="L738" s="161"/>
      <c r="M738" s="161"/>
      <c r="N738" s="161"/>
      <c r="O738" s="194"/>
      <c r="P738" s="161"/>
      <c r="Q738" s="158"/>
    </row>
    <row r="739" spans="1:17">
      <c r="A739" s="161"/>
      <c r="B739" s="152"/>
      <c r="C739" s="161"/>
      <c r="D739" s="161"/>
      <c r="E739" s="161"/>
      <c r="F739" s="152"/>
      <c r="G739" s="161"/>
      <c r="H739" s="161"/>
      <c r="I739" s="161"/>
      <c r="J739" s="191"/>
      <c r="K739" s="161"/>
      <c r="L739" s="161"/>
      <c r="M739" s="161"/>
      <c r="N739" s="161"/>
      <c r="O739" s="194"/>
      <c r="P739" s="161"/>
      <c r="Q739" s="158"/>
    </row>
    <row r="740" spans="1:17">
      <c r="A740" s="161"/>
      <c r="B740" s="152"/>
      <c r="C740" s="161"/>
      <c r="D740" s="161"/>
      <c r="E740" s="161"/>
      <c r="F740" s="152"/>
      <c r="G740" s="161"/>
      <c r="H740" s="161"/>
      <c r="I740" s="161"/>
      <c r="J740" s="191"/>
      <c r="K740" s="161"/>
      <c r="L740" s="161"/>
      <c r="M740" s="161"/>
      <c r="N740" s="161"/>
      <c r="O740" s="194"/>
      <c r="P740" s="161"/>
      <c r="Q740" s="158"/>
    </row>
    <row r="741" spans="1:17">
      <c r="A741" s="161"/>
      <c r="B741" s="152"/>
      <c r="C741" s="161"/>
      <c r="D741" s="161"/>
      <c r="E741" s="161"/>
      <c r="F741" s="152"/>
      <c r="G741" s="161"/>
      <c r="H741" s="161"/>
      <c r="I741" s="161"/>
      <c r="J741" s="191"/>
      <c r="K741" s="161"/>
      <c r="L741" s="161"/>
      <c r="M741" s="161"/>
      <c r="N741" s="161"/>
      <c r="O741" s="194"/>
      <c r="P741" s="161"/>
      <c r="Q741" s="158"/>
    </row>
    <row r="742" spans="1:17">
      <c r="A742" s="161"/>
      <c r="B742" s="152"/>
      <c r="C742" s="161"/>
      <c r="D742" s="161"/>
      <c r="E742" s="161"/>
      <c r="F742" s="152"/>
      <c r="G742" s="161"/>
      <c r="H742" s="161"/>
      <c r="I742" s="161"/>
      <c r="J742" s="191"/>
      <c r="K742" s="161"/>
      <c r="L742" s="161"/>
      <c r="M742" s="161"/>
      <c r="N742" s="161"/>
      <c r="O742" s="194"/>
      <c r="P742" s="161"/>
      <c r="Q742" s="158"/>
    </row>
    <row r="743" spans="1:17">
      <c r="A743" s="161"/>
      <c r="B743" s="152"/>
      <c r="C743" s="161"/>
      <c r="D743" s="161"/>
      <c r="E743" s="161"/>
      <c r="F743" s="152"/>
      <c r="G743" s="161"/>
      <c r="H743" s="161"/>
      <c r="I743" s="161"/>
      <c r="J743" s="191"/>
      <c r="K743" s="161"/>
      <c r="L743" s="161"/>
      <c r="M743" s="161"/>
      <c r="N743" s="161"/>
      <c r="O743" s="194"/>
      <c r="P743" s="161"/>
      <c r="Q743" s="158"/>
    </row>
    <row r="744" spans="1:17">
      <c r="A744" s="161"/>
      <c r="B744" s="152"/>
      <c r="C744" s="161"/>
      <c r="D744" s="161"/>
      <c r="E744" s="161"/>
      <c r="F744" s="152"/>
      <c r="G744" s="161"/>
      <c r="H744" s="161"/>
      <c r="I744" s="161"/>
      <c r="J744" s="191"/>
      <c r="K744" s="161"/>
      <c r="L744" s="161"/>
      <c r="M744" s="161"/>
      <c r="N744" s="161"/>
      <c r="O744" s="194"/>
      <c r="P744" s="161"/>
      <c r="Q744" s="158"/>
    </row>
    <row r="745" spans="1:17">
      <c r="A745" s="161"/>
      <c r="B745" s="152"/>
      <c r="C745" s="161"/>
      <c r="D745" s="161"/>
      <c r="E745" s="161"/>
      <c r="F745" s="152"/>
      <c r="G745" s="161"/>
      <c r="H745" s="161"/>
      <c r="I745" s="161"/>
      <c r="J745" s="191"/>
      <c r="K745" s="161"/>
      <c r="L745" s="161"/>
      <c r="M745" s="161"/>
      <c r="N745" s="161"/>
      <c r="O745" s="194"/>
      <c r="P745" s="161"/>
      <c r="Q745" s="158"/>
    </row>
    <row r="746" spans="1:17">
      <c r="A746" s="161"/>
      <c r="B746" s="152"/>
      <c r="C746" s="161"/>
      <c r="D746" s="161"/>
      <c r="E746" s="161"/>
      <c r="F746" s="152"/>
      <c r="G746" s="161"/>
      <c r="H746" s="161"/>
      <c r="I746" s="161"/>
      <c r="J746" s="191"/>
      <c r="K746" s="161"/>
      <c r="L746" s="161"/>
      <c r="M746" s="161"/>
      <c r="N746" s="161"/>
      <c r="O746" s="194"/>
      <c r="P746" s="161"/>
      <c r="Q746" s="158"/>
    </row>
    <row r="747" spans="1:17">
      <c r="A747" s="161"/>
      <c r="B747" s="152"/>
      <c r="C747" s="161"/>
      <c r="D747" s="161"/>
      <c r="E747" s="161"/>
      <c r="F747" s="152"/>
      <c r="G747" s="161"/>
      <c r="H747" s="161"/>
      <c r="I747" s="161"/>
      <c r="J747" s="191"/>
      <c r="K747" s="161"/>
      <c r="L747" s="161"/>
      <c r="M747" s="161"/>
      <c r="N747" s="161"/>
      <c r="O747" s="194"/>
      <c r="P747" s="161"/>
      <c r="Q747" s="158"/>
    </row>
    <row r="748" spans="1:17">
      <c r="A748" s="161"/>
      <c r="B748" s="152"/>
      <c r="C748" s="161"/>
      <c r="D748" s="161"/>
      <c r="E748" s="161"/>
      <c r="F748" s="152"/>
      <c r="G748" s="161"/>
      <c r="H748" s="161"/>
      <c r="I748" s="161"/>
      <c r="J748" s="191"/>
      <c r="K748" s="161"/>
      <c r="L748" s="161"/>
      <c r="M748" s="161"/>
      <c r="N748" s="161"/>
      <c r="O748" s="194"/>
      <c r="P748" s="161"/>
      <c r="Q748" s="158"/>
    </row>
    <row r="749" spans="1:17">
      <c r="A749" s="161"/>
      <c r="B749" s="152"/>
      <c r="C749" s="161"/>
      <c r="D749" s="161"/>
      <c r="E749" s="161"/>
      <c r="F749" s="152"/>
      <c r="G749" s="161"/>
      <c r="H749" s="161"/>
      <c r="I749" s="161"/>
      <c r="J749" s="191"/>
      <c r="K749" s="161"/>
      <c r="L749" s="161"/>
      <c r="M749" s="161"/>
      <c r="N749" s="161"/>
      <c r="O749" s="194"/>
      <c r="P749" s="161"/>
      <c r="Q749" s="158"/>
    </row>
    <row r="750" spans="1:17">
      <c r="A750" s="161"/>
      <c r="B750" s="152"/>
      <c r="C750" s="161"/>
      <c r="D750" s="161"/>
      <c r="E750" s="161"/>
      <c r="F750" s="152"/>
      <c r="G750" s="161"/>
      <c r="H750" s="161"/>
      <c r="I750" s="161"/>
      <c r="J750" s="191"/>
      <c r="K750" s="161"/>
      <c r="L750" s="161"/>
      <c r="M750" s="161"/>
      <c r="N750" s="161"/>
      <c r="O750" s="194"/>
      <c r="P750" s="161"/>
      <c r="Q750" s="158"/>
    </row>
    <row r="751" spans="1:17">
      <c r="A751" s="161"/>
      <c r="B751" s="152"/>
      <c r="C751" s="161"/>
      <c r="D751" s="161"/>
      <c r="E751" s="161"/>
      <c r="F751" s="152"/>
      <c r="G751" s="161"/>
      <c r="H751" s="161"/>
      <c r="I751" s="161"/>
      <c r="J751" s="191"/>
      <c r="K751" s="161"/>
      <c r="L751" s="161"/>
      <c r="M751" s="161"/>
      <c r="N751" s="161"/>
      <c r="O751" s="194"/>
      <c r="P751" s="161"/>
      <c r="Q751" s="158"/>
    </row>
  </sheetData>
  <sheetProtection selectLockedCells="1" selectUnlockedCells="1"/>
  <autoFilter ref="A2:Z428">
    <filterColumn colId="6">
      <filters>
        <dateGroupItem year="2019" month="6" day="3" dateTimeGrouping="day"/>
      </filters>
    </filterColumn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41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23:D30 D31:D39 D99:D10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2019-05-30T03:27:01Z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