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840" yWindow="975" windowWidth="19200" windowHeight="7770" tabRatio="671"/>
  </bookViews>
  <sheets>
    <sheet name="Reunited" sheetId="29" r:id="rId1"/>
    <sheet name="Reunited_Note" sheetId="36" r:id="rId2"/>
    <sheet name="note" sheetId="27" r:id="rId3"/>
    <sheet name="Customer Code" sheetId="24" r:id="rId4"/>
  </sheets>
  <definedNames>
    <definedName name="_xlnm._FilterDatabase" localSheetId="0" hidden="1">Reunited!$A$2:$X$96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04" i="29"/>
  <c r="M95" l="1"/>
  <c r="N95" s="1"/>
  <c r="L95"/>
  <c r="M96"/>
  <c r="N96" s="1"/>
  <c r="L96"/>
  <c r="O88"/>
  <c r="P88" s="1"/>
  <c r="N88"/>
  <c r="L88"/>
  <c r="O84"/>
  <c r="P84" s="1"/>
  <c r="N84"/>
  <c r="L84"/>
  <c r="O95" l="1"/>
  <c r="P95" s="1"/>
  <c r="O96"/>
  <c r="P96" s="1"/>
  <c r="O86"/>
  <c r="P86" s="1"/>
  <c r="N86"/>
  <c r="L86"/>
  <c r="P93"/>
  <c r="N93"/>
  <c r="L93"/>
  <c r="O90"/>
  <c r="P90" s="1"/>
  <c r="N90"/>
  <c r="L90"/>
  <c r="P94"/>
  <c r="O94"/>
  <c r="M94"/>
  <c r="N94" s="1"/>
  <c r="L94"/>
  <c r="N92"/>
  <c r="P92"/>
  <c r="L92"/>
  <c r="N91"/>
  <c r="L91"/>
  <c r="O89"/>
  <c r="P89" s="1"/>
  <c r="N89"/>
  <c r="L89"/>
  <c r="P91" l="1"/>
  <c r="H57"/>
  <c r="H56"/>
  <c r="L87" l="1"/>
  <c r="N87"/>
  <c r="L85"/>
  <c r="O85"/>
  <c r="P85" s="1"/>
  <c r="L83"/>
  <c r="O83"/>
  <c r="P83" s="1"/>
  <c r="M82"/>
  <c r="N82" s="1"/>
  <c r="M81"/>
  <c r="N81" s="1"/>
  <c r="L82"/>
  <c r="L81"/>
  <c r="M80"/>
  <c r="O80" s="1"/>
  <c r="P80" s="1"/>
  <c r="L80"/>
  <c r="M78"/>
  <c r="O78" s="1"/>
  <c r="P78" s="1"/>
  <c r="L78"/>
  <c r="M79"/>
  <c r="N79" s="1"/>
  <c r="L79"/>
  <c r="O76"/>
  <c r="P76" s="1"/>
  <c r="N76"/>
  <c r="L76"/>
  <c r="M77"/>
  <c r="N77" s="1"/>
  <c r="L77"/>
  <c r="L75"/>
  <c r="L74"/>
  <c r="L73"/>
  <c r="N75"/>
  <c r="N74"/>
  <c r="N73"/>
  <c r="N72"/>
  <c r="N71"/>
  <c r="L72"/>
  <c r="L71"/>
  <c r="O75"/>
  <c r="P75" s="1"/>
  <c r="O74"/>
  <c r="P74" s="1"/>
  <c r="O73"/>
  <c r="P73" s="1"/>
  <c r="O72"/>
  <c r="P72" s="1"/>
  <c r="O71"/>
  <c r="P71" s="1"/>
  <c r="O68"/>
  <c r="P68" s="1"/>
  <c r="N68"/>
  <c r="L68"/>
  <c r="O70"/>
  <c r="P70" s="1"/>
  <c r="N70"/>
  <c r="L70"/>
  <c r="O69"/>
  <c r="P69" s="1"/>
  <c r="N69"/>
  <c r="L69"/>
  <c r="O36"/>
  <c r="P36" s="1"/>
  <c r="N36"/>
  <c r="L36"/>
  <c r="O35"/>
  <c r="P35" s="1"/>
  <c r="N35"/>
  <c r="L35"/>
  <c r="O67"/>
  <c r="P67" s="1"/>
  <c r="N67"/>
  <c r="L67"/>
  <c r="O66"/>
  <c r="P66" s="1"/>
  <c r="N66"/>
  <c r="L66"/>
  <c r="O38"/>
  <c r="P38" s="1"/>
  <c r="O37"/>
  <c r="P37" s="1"/>
  <c r="O34"/>
  <c r="O33"/>
  <c r="O32"/>
  <c r="O31"/>
  <c r="O30"/>
  <c r="O29"/>
  <c r="O28"/>
  <c r="O27"/>
  <c r="O26"/>
  <c r="O25"/>
  <c r="M65"/>
  <c r="N65" s="1"/>
  <c r="L65"/>
  <c r="N38"/>
  <c r="L38"/>
  <c r="L37"/>
  <c r="M64"/>
  <c r="N64" s="1"/>
  <c r="L64"/>
  <c r="M63"/>
  <c r="N63" s="1"/>
  <c r="L63"/>
  <c r="M61"/>
  <c r="O61" s="1"/>
  <c r="M62"/>
  <c r="O62" s="1"/>
  <c r="P62" s="1"/>
  <c r="L62"/>
  <c r="O58"/>
  <c r="P58" s="1"/>
  <c r="N58"/>
  <c r="L58"/>
  <c r="O39"/>
  <c r="O82" l="1"/>
  <c r="P82" s="1"/>
  <c r="O81"/>
  <c r="P81" s="1"/>
  <c r="O87"/>
  <c r="P87" s="1"/>
  <c r="N85"/>
  <c r="N83"/>
  <c r="N80"/>
  <c r="N78"/>
  <c r="O79"/>
  <c r="P79" s="1"/>
  <c r="O77"/>
  <c r="P77" s="1"/>
  <c r="O65"/>
  <c r="P65" s="1"/>
  <c r="O64"/>
  <c r="P64" s="1"/>
  <c r="N37"/>
  <c r="O63"/>
  <c r="P63" s="1"/>
  <c r="N62"/>
  <c r="N61"/>
  <c r="P61"/>
  <c r="L61"/>
  <c r="O57"/>
  <c r="P57" s="1"/>
  <c r="N57"/>
  <c r="L57"/>
  <c r="Q57" s="1"/>
  <c r="N56"/>
  <c r="O56"/>
  <c r="P56" s="1"/>
  <c r="L56"/>
  <c r="Q56" s="1"/>
  <c r="O24"/>
  <c r="P24" s="1"/>
  <c r="N24"/>
  <c r="L24"/>
  <c r="Q24" s="1"/>
  <c r="N46"/>
  <c r="P46"/>
  <c r="N45"/>
  <c r="P45"/>
  <c r="N52"/>
  <c r="O52"/>
  <c r="P52" s="1"/>
  <c r="L52"/>
  <c r="L46"/>
  <c r="L45"/>
  <c r="O60"/>
  <c r="P60" s="1"/>
  <c r="N60"/>
  <c r="N59"/>
  <c r="O59"/>
  <c r="P59" s="1"/>
  <c r="O55"/>
  <c r="P55" s="1"/>
  <c r="N55"/>
  <c r="L55"/>
  <c r="P44"/>
  <c r="N44"/>
  <c r="L44"/>
  <c r="O40"/>
  <c r="P40" s="1"/>
  <c r="N40"/>
  <c r="L40"/>
  <c r="L60"/>
  <c r="O42"/>
  <c r="P42" s="1"/>
  <c r="N42"/>
  <c r="L42"/>
  <c r="L59"/>
  <c r="N54"/>
  <c r="O54"/>
  <c r="P54" s="1"/>
  <c r="L54"/>
  <c r="O51"/>
  <c r="P51" s="1"/>
  <c r="N51"/>
  <c r="L51"/>
  <c r="O50"/>
  <c r="P50" s="1"/>
  <c r="N50"/>
  <c r="L50"/>
  <c r="O49"/>
  <c r="P49" s="1"/>
  <c r="N49"/>
  <c r="L49"/>
  <c r="O48"/>
  <c r="P48" s="1"/>
  <c r="N48"/>
  <c r="L48"/>
  <c r="O47"/>
  <c r="P47" s="1"/>
  <c r="N47"/>
  <c r="L47"/>
  <c r="N43"/>
  <c r="P43"/>
  <c r="L43"/>
  <c r="N41"/>
  <c r="O41"/>
  <c r="P41" s="1"/>
  <c r="L41"/>
  <c r="N39"/>
  <c r="P39"/>
  <c r="L39"/>
  <c r="P34" l="1"/>
  <c r="N34"/>
  <c r="P33"/>
  <c r="N33"/>
  <c r="P32"/>
  <c r="N32"/>
  <c r="P31"/>
  <c r="N31"/>
  <c r="P30"/>
  <c r="N30"/>
  <c r="P29"/>
  <c r="N29"/>
  <c r="P28"/>
  <c r="N28"/>
  <c r="P27"/>
  <c r="N27"/>
  <c r="P26"/>
  <c r="N26"/>
  <c r="P25"/>
  <c r="N25"/>
  <c r="L34"/>
  <c r="L33"/>
  <c r="L32"/>
  <c r="L31"/>
  <c r="L30"/>
  <c r="L29"/>
  <c r="L28"/>
  <c r="L27"/>
  <c r="L26"/>
  <c r="L25"/>
  <c r="O23"/>
  <c r="P23" s="1"/>
  <c r="N23"/>
  <c r="L23"/>
  <c r="Q23" s="1"/>
  <c r="O22"/>
  <c r="P22" s="1"/>
  <c r="N22"/>
  <c r="L22"/>
  <c r="Q22" s="1"/>
  <c r="O21"/>
  <c r="P21" s="1"/>
  <c r="N21"/>
  <c r="L21"/>
  <c r="Q21" s="1"/>
  <c r="O20"/>
  <c r="P20" s="1"/>
  <c r="N20"/>
  <c r="L20"/>
  <c r="O6" l="1"/>
  <c r="P6" s="1"/>
  <c r="N6"/>
  <c r="L6"/>
  <c r="Q6" s="1"/>
  <c r="O5"/>
  <c r="P5" s="1"/>
  <c r="N5"/>
  <c r="L5"/>
  <c r="Q5" s="1"/>
  <c r="O19" l="1"/>
  <c r="P19" s="1"/>
  <c r="N19"/>
  <c r="L19"/>
  <c r="Q19" s="1"/>
  <c r="O18"/>
  <c r="P18" s="1"/>
  <c r="N18"/>
  <c r="L18"/>
  <c r="Q18" s="1"/>
  <c r="O17"/>
  <c r="P17" s="1"/>
  <c r="N17"/>
  <c r="L17"/>
  <c r="Q17" s="1"/>
  <c r="O16"/>
  <c r="P16" s="1"/>
  <c r="N16"/>
  <c r="L16"/>
  <c r="Q16" s="1"/>
  <c r="O15" l="1"/>
  <c r="P15" s="1"/>
  <c r="N15"/>
  <c r="L15"/>
  <c r="Q15" s="1"/>
  <c r="O14"/>
  <c r="P14" s="1"/>
  <c r="N14"/>
  <c r="L14"/>
  <c r="Q14" s="1"/>
  <c r="L3" l="1"/>
  <c r="L4"/>
  <c r="L9"/>
  <c r="L10"/>
  <c r="L11"/>
  <c r="L7"/>
  <c r="Q7" s="1"/>
  <c r="L8"/>
  <c r="Q8" s="1"/>
  <c r="L12"/>
  <c r="Q12" s="1"/>
  <c r="L13"/>
  <c r="Q13" s="1"/>
  <c r="O100" l="1"/>
  <c r="O103"/>
  <c r="N13"/>
  <c r="O13"/>
  <c r="P13" s="1"/>
  <c r="N12"/>
  <c r="O12"/>
  <c r="P12" s="1"/>
  <c r="N8"/>
  <c r="O8"/>
  <c r="P8" s="1"/>
  <c r="N7"/>
  <c r="O7"/>
  <c r="P7" s="1"/>
  <c r="O11"/>
  <c r="P11" s="1"/>
  <c r="N11"/>
  <c r="O10"/>
  <c r="P10" s="1"/>
  <c r="N10"/>
  <c r="O9"/>
  <c r="P9" s="1"/>
  <c r="O4"/>
  <c r="P4" s="1"/>
  <c r="O3"/>
  <c r="P3" s="1"/>
  <c r="N9"/>
  <c r="N4"/>
  <c r="N3"/>
  <c r="O101" l="1"/>
  <c r="O102"/>
</calcChain>
</file>

<file path=xl/comments1.xml><?xml version="1.0" encoding="utf-8"?>
<comments xmlns="http://schemas.openxmlformats.org/spreadsheetml/2006/main">
  <authors>
    <author>RUSH LAND PC 3</author>
    <author>judy</author>
    <author>Administrator</author>
  </authors>
  <commentList>
    <comment ref="G3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12/17 : Vessel - BOMAR HAMBURG V.1831E ; ETA Date : 2019/01/03
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12/17 :buyer po dd. 1
/15
1/14 : Pick up container and arrived to wh on 1/15.
</t>
        </r>
      </text>
    </comment>
    <comment ref="G5" authorId="1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2019/01/09 : BOMAR HAMBURG 1827E ; ETA : 2018/12/06</t>
        </r>
      </text>
    </comment>
    <comment ref="H5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1/9 : These goods are still holding in US customs.
1/10 : These goods are still holding in customs AND buyer advised that these orders have been cancelled.
1/15 : Good new for buyer would like to accept the goods and del to WH on 1/14.
 buyer canel sell to ross</t>
        </r>
      </text>
    </comment>
    <comment ref="K5" authorId="2">
      <text>
        <r>
          <rPr>
            <b/>
            <sz val="9"/>
            <color indexed="81"/>
            <rFont val="Tahoma"/>
            <family val="2"/>
          </rPr>
          <t>2/12 liz email sell to Ross unit price $4.25no comm(original unit price 9.95)</t>
        </r>
      </text>
    </comment>
    <comment ref="Q5" authorId="2">
      <text>
        <r>
          <rPr>
            <b/>
            <sz val="9"/>
            <color indexed="81"/>
            <rFont val="Tahoma"/>
            <family val="2"/>
          </rPr>
          <t>3/25 tt</t>
        </r>
      </text>
    </comment>
    <comment ref="H6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1/9 : These goods are still holding in US customs.
1/10 : These goods are still holding in customs AND buyer advised that these orders have been cancelled.
1/15 : Good new for buyer would like to accept the goods and del to WH on 1/14.
 buyer canel sell to ross</t>
        </r>
      </text>
    </comment>
    <comment ref="K6" authorId="2">
      <text>
        <r>
          <rPr>
            <b/>
            <sz val="9"/>
            <color indexed="81"/>
            <rFont val="Tahoma"/>
            <family val="2"/>
          </rPr>
          <t>2/12 liz email sell to Ross unit price $4.25 no comm(original unit price $9.95)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3/25 tt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1/15 : ETD 1/20 under GREENWICH BRIDGE / 111E),  ETA (tba) 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1/15 : po actual in wh on 1/11.
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12/6 : Order qty. is decreased fm 144 to 72 pcs (Due to cancelled with Lilac Order from Buyer ).</t>
        </r>
      </text>
    </comment>
    <comment ref="K7" authorId="1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FOB X QD</t>
        </r>
      </text>
    </comment>
    <comment ref="Q7" authorId="2">
      <text>
        <r>
          <rPr>
            <b/>
            <sz val="9"/>
            <color indexed="81"/>
            <rFont val="Tahoma"/>
            <family val="2"/>
          </rPr>
          <t>3/25 tt</t>
        </r>
      </text>
    </comment>
    <comment ref="J8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12/6 : Order qty. is decreased fm 600 to 300 pcs (Due to cancelled with Lilac Order from Buyer ).</t>
        </r>
      </text>
    </comment>
    <comment ref="K8" authorId="1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FOB X QD</t>
        </r>
      </text>
    </comment>
    <comment ref="Q8" authorId="2">
      <text>
        <r>
          <rPr>
            <b/>
            <sz val="9"/>
            <color indexed="81"/>
            <rFont val="Tahoma"/>
            <family val="2"/>
          </rPr>
          <t>3/25 tt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1/4 : extended in wh date fm 2/1 to 2/8.
1/10 : One more extended in wh date fm 2/8 to 2/11.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12/17 : po rev fm 2/1 to 2/15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11/28 : Style no. has been changed fm G1018-JS444 to G1018-JS44.</t>
        </r>
      </text>
    </comment>
    <comment ref="H11" authorId="1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12/18 : In LA DC Date has changed from 2019/02/01 to 2019/02/15</t>
        </r>
      </text>
    </comment>
    <comment ref="K11" authorId="1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11/28 : Selling Price has been changed fm $9.65 to $11.08 </t>
        </r>
      </text>
    </comment>
    <comment ref="B12" authorId="2">
      <text>
        <r>
          <rPr>
            <b/>
            <sz val="9"/>
            <color indexed="81"/>
            <rFont val="Tahoma"/>
            <family val="2"/>
          </rPr>
          <t>2/22 UPDATE PPK RATIO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12/18 : Has increased order qty. fm 15,000 to 15,704.</t>
        </r>
      </text>
    </comment>
    <comment ref="Q12" authorId="2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7/16 received us$321544.81
7/23  received us$125985.9
total us$447530.71</t>
        </r>
      </text>
    </comment>
    <comment ref="B13" authorId="2">
      <text>
        <r>
          <rPr>
            <b/>
            <sz val="9"/>
            <color indexed="81"/>
            <rFont val="Tahoma"/>
            <family val="2"/>
          </rPr>
          <t>2/22 UPDATE PPK RATIO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1/4 : S/no. is changed fm 118-JS380 to 118-JS380R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12/17 : qty has been decreased fm 30,000 to 25,200.
12/18 : qty. is increased fm 25,200 to 29,303.
1/4 : qty. is one more increased fm 29,303 to 29,312.</t>
        </r>
      </text>
    </comment>
    <comment ref="Q13" authorId="2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7/16 received us$321544.81
7/23  received us$125985.9
total us$447530.71</t>
        </r>
      </text>
    </comment>
    <comment ref="Q14" authorId="2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7/16 received us$321544.81
7/23  received us$125985.9
total us$447530.71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1/4 : S/no. is changed fm 118-JS380 to 11-JS380R</t>
        </r>
      </text>
    </comment>
    <comment ref="Q15" authorId="2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7/16 received us$321544.81
7/23  received us$125985.9
total us$447530.71</t>
        </r>
      </text>
    </comment>
    <comment ref="B16" authorId="2">
      <text>
        <r>
          <rPr>
            <b/>
            <sz val="9"/>
            <color indexed="81"/>
            <rFont val="Tahoma"/>
            <family val="2"/>
          </rPr>
          <t>2/22 UPDATE PPK RATIO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1/3 : S/no. has been changed fm 118-JS38XR to 118-JS30RX</t>
        </r>
      </text>
    </comment>
    <comment ref="Q16" authorId="2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7/16 received us$321544.81
7/23  received us$125985.9
total us$447530.71</t>
        </r>
      </text>
    </comment>
    <comment ref="B17" authorId="2">
      <text>
        <r>
          <rPr>
            <b/>
            <sz val="9"/>
            <color indexed="81"/>
            <rFont val="Tahoma"/>
            <family val="2"/>
          </rPr>
          <t>2/22 UPDATE PPK RATIO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1/3 : S/no. has been changed fm 118-JS38XR to 118-JS30RX</t>
        </r>
      </text>
    </comment>
    <comment ref="Q17" authorId="2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7/16 received us$321544.81
7/23  received us$125985.9
total us$447530.71</t>
        </r>
      </text>
    </comment>
    <comment ref="B18" authorId="2">
      <text>
        <r>
          <rPr>
            <b/>
            <sz val="9"/>
            <color indexed="81"/>
            <rFont val="Tahoma"/>
            <family val="2"/>
          </rPr>
          <t>2/13 UPDATE COLOR NAME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1/3 : s/no. has been rev fm 118-JS38XR to 118-JS30RX.</t>
        </r>
      </text>
    </comment>
    <comment ref="Q18" authorId="2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7/16 received us$321544.81
7/23  received us$125985.9
total us$447530.71</t>
        </r>
      </text>
    </comment>
    <comment ref="B19" authorId="2">
      <text>
        <r>
          <rPr>
            <b/>
            <sz val="9"/>
            <color indexed="81"/>
            <rFont val="Tahoma"/>
            <family val="2"/>
          </rPr>
          <t>2/22 REV COLOR NAME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1/3 : S/no. has been changed fm 118-JS38XR to 118-JS30RX</t>
        </r>
      </text>
    </comment>
    <comment ref="Q19" authorId="2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7/16 received us$321544.81
7/23  received us$125985.9
total us$447530.71</t>
        </r>
      </text>
    </comment>
    <comment ref="H22" authorId="2">
      <text>
        <r>
          <rPr>
            <b/>
            <sz val="9"/>
            <color indexed="81"/>
            <rFont val="Tahoma"/>
            <family val="2"/>
          </rPr>
          <t>5/7 LIANG REV IN WH 6/7 TO 6/14</t>
        </r>
      </text>
    </comment>
    <comment ref="Q22" authorId="2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7/16 received us$321544.81
7/23  received us$125985.9
total us$447530.71</t>
        </r>
      </text>
    </comment>
    <comment ref="Q23" authorId="2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7/16 received us$321544.81
7/23  received us$125985.9
total us$447530.71</t>
        </r>
      </text>
    </comment>
    <comment ref="B24" authorId="2">
      <text>
        <r>
          <rPr>
            <b/>
            <sz val="9"/>
            <color indexed="81"/>
            <rFont val="Tahoma"/>
            <family val="2"/>
          </rPr>
          <t>3/13 update po#18888 in 55% cotton 45% acrylic content</t>
        </r>
      </text>
    </comment>
    <comment ref="B25" authorId="2">
      <text>
        <r>
          <rPr>
            <b/>
            <sz val="9"/>
            <color indexed="81"/>
            <rFont val="Tahoma"/>
            <family val="2"/>
          </rPr>
          <t>4/1 liang rev px7.02</t>
        </r>
      </text>
    </comment>
    <comment ref="J25" authorId="2">
      <text>
        <r>
          <rPr>
            <b/>
            <sz val="9"/>
            <color indexed="81"/>
            <rFont val="Tahoma"/>
            <family val="2"/>
          </rPr>
          <t>3/22LINAG REV QTY 15728PCS TO 906PCS</t>
        </r>
      </text>
    </comment>
    <comment ref="K25" authorId="2">
      <text>
        <r>
          <rPr>
            <b/>
            <sz val="9"/>
            <color indexed="81"/>
            <rFont val="Tahoma"/>
            <family val="2"/>
          </rPr>
          <t>3/22 LIANG REV PX 6.75 TO 6.95
4/1 LINAG REV PX 7.02</t>
        </r>
      </text>
    </comment>
    <comment ref="B26" authorId="2">
      <text>
        <r>
          <rPr>
            <b/>
            <sz val="9"/>
            <color indexed="81"/>
            <rFont val="Tahoma"/>
            <family val="2"/>
          </rPr>
          <t>4/1 rev px 6.75</t>
        </r>
      </text>
    </comment>
    <comment ref="J26" authorId="2">
      <text>
        <r>
          <rPr>
            <b/>
            <sz val="9"/>
            <color indexed="81"/>
            <rFont val="Tahoma"/>
            <family val="2"/>
          </rPr>
          <t>3/22 LIANG REV QTY 20086PCS TO 576PCS</t>
        </r>
      </text>
    </comment>
    <comment ref="K26" authorId="2">
      <text>
        <r>
          <rPr>
            <b/>
            <sz val="9"/>
            <color indexed="81"/>
            <rFont val="Tahoma"/>
            <family val="2"/>
          </rPr>
          <t>3/22 LIANG REV PX 6.75 TO 6.74
4/1 rev px 6.75</t>
        </r>
      </text>
    </comment>
    <comment ref="B27" authorId="2">
      <text>
        <r>
          <rPr>
            <b/>
            <sz val="9"/>
            <color indexed="81"/>
            <rFont val="Tahoma"/>
            <family val="2"/>
          </rPr>
          <t>2/8 rev qty</t>
        </r>
        <r>
          <rPr>
            <sz val="9"/>
            <color indexed="81"/>
            <rFont val="Tahoma"/>
            <family val="2"/>
          </rPr>
          <t xml:space="preserve">
4/1 rev px 6.75</t>
        </r>
      </text>
    </comment>
    <comment ref="J27" authorId="2">
      <text>
        <r>
          <rPr>
            <b/>
            <sz val="9"/>
            <color indexed="81"/>
            <rFont val="Tahoma"/>
            <family val="2"/>
          </rPr>
          <t>2/8 liang rev qty 17802pcs to 3952pcs
3/22 LIANG REV QTY 3952PCS TO 1890PCS</t>
        </r>
      </text>
    </comment>
    <comment ref="K27" authorId="2">
      <text>
        <r>
          <rPr>
            <b/>
            <sz val="9"/>
            <color indexed="81"/>
            <rFont val="Tahoma"/>
            <family val="2"/>
          </rPr>
          <t>3/22 LIANG REV PX 6.25 TO 6.74
4/1 rev px6.75</t>
        </r>
      </text>
    </comment>
    <comment ref="B28" authorId="2">
      <text>
        <r>
          <rPr>
            <b/>
            <sz val="9"/>
            <color indexed="81"/>
            <rFont val="Tahoma"/>
            <family val="2"/>
          </rPr>
          <t xml:space="preserve">4/1 rev px </t>
        </r>
      </text>
    </comment>
    <comment ref="J28" authorId="2">
      <text>
        <r>
          <rPr>
            <b/>
            <sz val="9"/>
            <color indexed="81"/>
            <rFont val="Tahoma"/>
            <family val="2"/>
          </rPr>
          <t>3/22 LIANG REV QTY 13872PCS TO 2028PCS</t>
        </r>
      </text>
    </comment>
    <comment ref="K28" authorId="2">
      <text>
        <r>
          <rPr>
            <b/>
            <sz val="9"/>
            <color indexed="81"/>
            <rFont val="Tahoma"/>
            <family val="2"/>
          </rPr>
          <t>3/22 LIANG REV PX 6.95 TO 6.74
4/1 liang rev px 6.75</t>
        </r>
      </text>
    </comment>
    <comment ref="B29" authorId="2">
      <text>
        <r>
          <rPr>
            <b/>
            <sz val="9"/>
            <color indexed="81"/>
            <rFont val="Tahoma"/>
            <family val="2"/>
          </rPr>
          <t>3/22 REV QTY
4/1 rev px</t>
        </r>
      </text>
    </comment>
    <comment ref="J29" authorId="2">
      <text>
        <r>
          <rPr>
            <b/>
            <sz val="9"/>
            <color indexed="81"/>
            <rFont val="Tahoma"/>
            <family val="2"/>
          </rPr>
          <t xml:space="preserve">3/22 LIANG REV QTY3912PCS TO 972PCS </t>
        </r>
      </text>
    </comment>
    <comment ref="K29" authorId="2">
      <text>
        <r>
          <rPr>
            <b/>
            <sz val="9"/>
            <color indexed="81"/>
            <rFont val="Tahoma"/>
            <family val="2"/>
          </rPr>
          <t>3/22 LIANG REV PX 6.45 TO 6.95
4/1 rev px 7.02</t>
        </r>
      </text>
    </comment>
    <comment ref="B30" authorId="2">
      <text>
        <r>
          <rPr>
            <b/>
            <sz val="9"/>
            <color indexed="81"/>
            <rFont val="Tahoma"/>
            <family val="2"/>
          </rPr>
          <t xml:space="preserve">4/1 rev px </t>
        </r>
      </text>
    </comment>
    <comment ref="J30" authorId="2">
      <text>
        <r>
          <rPr>
            <b/>
            <sz val="9"/>
            <color indexed="81"/>
            <rFont val="Tahoma"/>
            <family val="2"/>
          </rPr>
          <t>3/22LIANG REV QTY</t>
        </r>
        <r>
          <rPr>
            <sz val="9"/>
            <color indexed="81"/>
            <rFont val="Tahoma"/>
            <family val="2"/>
          </rPr>
          <t xml:space="preserve">
810PCS TO 44664PCS s2725-31752PCS S2727 --12912PCS</t>
        </r>
      </text>
    </comment>
    <comment ref="K30" authorId="2">
      <text>
        <r>
          <rPr>
            <b/>
            <sz val="9"/>
            <color indexed="81"/>
            <rFont val="Tahoma"/>
            <family val="2"/>
          </rPr>
          <t>3/22 LIANG REV PX 7.2 TO 6.74
4/1 rev px 7.02</t>
        </r>
      </text>
    </comment>
    <comment ref="B31" authorId="2">
      <text>
        <r>
          <rPr>
            <b/>
            <sz val="9"/>
            <color indexed="81"/>
            <rFont val="Tahoma"/>
            <family val="2"/>
          </rPr>
          <t xml:space="preserve">4/1 rev px </t>
        </r>
      </text>
    </comment>
    <comment ref="J31" authorId="2">
      <text>
        <r>
          <rPr>
            <sz val="9"/>
            <color indexed="81"/>
            <rFont val="Tahoma"/>
            <family val="2"/>
          </rPr>
          <t>3/22 LIANG REV QTY
810PCS TO 25840PCS</t>
        </r>
      </text>
    </comment>
    <comment ref="K31" authorId="2">
      <text>
        <r>
          <rPr>
            <b/>
            <sz val="9"/>
            <color indexed="81"/>
            <rFont val="Tahoma"/>
            <family val="2"/>
          </rPr>
          <t>3/22 LIANG REV PX 6.85 TO 6.95
 4/1 rev px 7.02</t>
        </r>
      </text>
    </comment>
    <comment ref="B32" authorId="2">
      <text>
        <r>
          <rPr>
            <b/>
            <sz val="9"/>
            <color indexed="81"/>
            <rFont val="Tahoma"/>
            <family val="2"/>
          </rPr>
          <t>2/8 rev qty</t>
        </r>
        <r>
          <rPr>
            <sz val="9"/>
            <color indexed="81"/>
            <rFont val="Tahoma"/>
            <family val="2"/>
          </rPr>
          <t xml:space="preserve">
4/1 rev px
4/16 REV QTY</t>
        </r>
      </text>
    </comment>
    <comment ref="J32" authorId="2">
      <text>
        <r>
          <rPr>
            <b/>
            <sz val="9"/>
            <color indexed="81"/>
            <rFont val="Tahoma"/>
            <family val="2"/>
          </rPr>
          <t>2/8 liang rev qty 3952 pcs to 17802pcs
3/22 LIANG REV QTY 17802PCS TO 3100PCS  4/16 REV QTY 3100 TO 1860  s2725-1380PCS;S2727-480PCS</t>
        </r>
      </text>
    </comment>
    <comment ref="K32" authorId="2">
      <text>
        <r>
          <rPr>
            <b/>
            <sz val="9"/>
            <color indexed="81"/>
            <rFont val="Tahoma"/>
            <family val="2"/>
          </rPr>
          <t>3/22 LIANG REV PX 7.25 TO 6.74
4/1 rev px6.75</t>
        </r>
      </text>
    </comment>
    <comment ref="B33" authorId="2">
      <text>
        <r>
          <rPr>
            <b/>
            <sz val="9"/>
            <color indexed="81"/>
            <rFont val="Tahoma"/>
            <family val="2"/>
          </rPr>
          <t xml:space="preserve">4/1 rev px </t>
        </r>
      </text>
    </comment>
    <comment ref="J33" authorId="2">
      <text>
        <r>
          <rPr>
            <sz val="9"/>
            <color indexed="81"/>
            <rFont val="Tahoma"/>
            <family val="2"/>
          </rPr>
          <t>3/22 LIANG REV QTY
16482PCS TO 4300PCS</t>
        </r>
      </text>
    </comment>
    <comment ref="K33" authorId="2">
      <text>
        <r>
          <rPr>
            <b/>
            <sz val="9"/>
            <color indexed="81"/>
            <rFont val="Tahoma"/>
            <family val="2"/>
          </rPr>
          <t>3/22 LIANG REV PX 6.75 TO 6.95
4/1 re px7.02</t>
        </r>
      </text>
    </comment>
    <comment ref="B34" authorId="2">
      <text>
        <r>
          <rPr>
            <b/>
            <sz val="9"/>
            <color indexed="81"/>
            <rFont val="Tahoma"/>
            <family val="2"/>
          </rPr>
          <t>2/22 rev unit price&amp;qty
4/1 rev px
4/24 UPDATE UPC</t>
        </r>
      </text>
    </comment>
    <comment ref="J34" authorId="2">
      <text>
        <r>
          <rPr>
            <b/>
            <sz val="9"/>
            <color indexed="81"/>
            <rFont val="Tahoma"/>
            <family val="2"/>
          </rPr>
          <t>2/22 liang rev qty 810pcs to 850pcs
3/22 LIANG REV QTY 850PCS TO 7700PCS   s2725-5600PCS;S2727-2100PCS</t>
        </r>
      </text>
    </comment>
    <comment ref="K34" authorId="2">
      <text>
        <r>
          <rPr>
            <b/>
            <sz val="9"/>
            <color indexed="81"/>
            <rFont val="Tahoma"/>
            <family val="2"/>
          </rPr>
          <t xml:space="preserve">2/22 liang-updated price $ 6.85 ( Added $0.10 upcharge because of the new sequins placement
3/22 LIANG REV PX 6.85 TO 6.74
4/1 rev 6.75
</t>
        </r>
      </text>
    </comment>
    <comment ref="B35" authorId="2">
      <text>
        <r>
          <rPr>
            <b/>
            <sz val="9"/>
            <color indexed="81"/>
            <rFont val="Tahoma"/>
            <family val="2"/>
          </rPr>
          <t>4/25 LIANG UPDATE UPC</t>
        </r>
      </text>
    </comment>
    <comment ref="B36" authorId="2">
      <text>
        <r>
          <rPr>
            <b/>
            <sz val="9"/>
            <color indexed="81"/>
            <rFont val="Tahoma"/>
            <family val="2"/>
          </rPr>
          <t>4/24 UPDATE UPC</t>
        </r>
      </text>
    </comment>
    <comment ref="B37" authorId="2">
      <text>
        <r>
          <rPr>
            <b/>
            <sz val="9"/>
            <color indexed="81"/>
            <rFont val="Tahoma"/>
            <family val="2"/>
          </rPr>
          <t>4/1 rev px
4/16 REV QTY
4/24 UPDATE UPC</t>
        </r>
      </text>
    </comment>
    <comment ref="J37" authorId="2">
      <text>
        <r>
          <rPr>
            <b/>
            <sz val="9"/>
            <color indexed="81"/>
            <rFont val="Tahoma"/>
            <family val="2"/>
          </rPr>
          <t>4/16 REV QTY 1368 TO 1140</t>
        </r>
      </text>
    </comment>
    <comment ref="K37" authorId="2">
      <text>
        <r>
          <rPr>
            <b/>
            <sz val="9"/>
            <color indexed="81"/>
            <rFont val="Tahoma"/>
            <family val="2"/>
          </rPr>
          <t>4/1 rev px 6.95 to 7.02</t>
        </r>
      </text>
    </comment>
    <comment ref="B38" authorId="2">
      <text>
        <r>
          <rPr>
            <b/>
            <sz val="9"/>
            <color indexed="81"/>
            <rFont val="Tahoma"/>
            <family val="2"/>
          </rPr>
          <t>4/1 rev px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8" authorId="2">
      <text>
        <r>
          <rPr>
            <b/>
            <sz val="9"/>
            <color indexed="81"/>
            <rFont val="Tahoma"/>
            <family val="2"/>
          </rPr>
          <t>rev px 6.95 to 7.02</t>
        </r>
      </text>
    </comment>
    <comment ref="B39" authorId="2">
      <text>
        <r>
          <rPr>
            <b/>
            <sz val="9"/>
            <color indexed="81"/>
            <rFont val="Tahoma"/>
            <family val="2"/>
          </rPr>
          <t>2/8 add retail po</t>
        </r>
        <r>
          <rPr>
            <sz val="9"/>
            <color indexed="81"/>
            <rFont val="Tahoma"/>
            <family val="2"/>
          </rPr>
          <t xml:space="preserve">
2/28 rev unite price to 5.75
3/20 Updated packing instructions
4/2 rev px 5.82</t>
        </r>
      </text>
    </comment>
    <comment ref="J39" authorId="2">
      <text>
        <r>
          <rPr>
            <sz val="9"/>
            <color indexed="81"/>
            <rFont val="Tahoma"/>
            <family val="2"/>
          </rPr>
          <t>liang 1/30 REV SIZE BD 10000 TO 9664PCS</t>
        </r>
      </text>
    </comment>
    <comment ref="K39" authorId="2">
      <text>
        <r>
          <rPr>
            <b/>
            <sz val="9"/>
            <color indexed="81"/>
            <rFont val="Tahoma"/>
            <family val="2"/>
          </rPr>
          <t>2/28 liang  unite price $5.7 to $5.75
4/4 rev px 5.82</t>
        </r>
      </text>
    </comment>
    <comment ref="B40" authorId="2">
      <text>
        <r>
          <rPr>
            <b/>
            <sz val="9"/>
            <color indexed="81"/>
            <rFont val="Tahoma"/>
            <family val="2"/>
          </rPr>
          <t>2/8 add retail po    2/28 rev unite price to 5.75</t>
        </r>
      </text>
    </comment>
    <comment ref="K40" authorId="2">
      <text>
        <r>
          <rPr>
            <b/>
            <sz val="9"/>
            <color indexed="81"/>
            <rFont val="Tahoma"/>
            <family val="2"/>
          </rPr>
          <t>2/28 liang  unite price $5.7 to $5.75
4/4 rev px 5.82</t>
        </r>
      </text>
    </comment>
    <comment ref="B41" authorId="2">
      <text>
        <r>
          <rPr>
            <b/>
            <sz val="9"/>
            <color indexed="81"/>
            <rFont val="Tahoma"/>
            <family val="2"/>
          </rPr>
          <t>2/26 add retail po
3/19 Updated packing instructions</t>
        </r>
      </text>
    </comment>
    <comment ref="J41" authorId="2">
      <text>
        <r>
          <rPr>
            <b/>
            <sz val="9"/>
            <color indexed="81"/>
            <rFont val="Tahoma"/>
            <family val="2"/>
          </rPr>
          <t>liang:</t>
        </r>
        <r>
          <rPr>
            <sz val="9"/>
            <color indexed="81"/>
            <rFont val="Tahoma"/>
            <family val="2"/>
          </rPr>
          <t xml:space="preserve">
1/30 rev size bd 10000 to 11376pcs</t>
        </r>
      </text>
    </comment>
    <comment ref="K41" authorId="2">
      <text>
        <r>
          <rPr>
            <b/>
            <sz val="9"/>
            <color indexed="81"/>
            <rFont val="Tahoma"/>
            <family val="2"/>
          </rPr>
          <t>4/4 rev px 5.6 to 5.67</t>
        </r>
      </text>
    </comment>
    <comment ref="B42" authorId="2">
      <text>
        <r>
          <rPr>
            <b/>
            <sz val="9"/>
            <color indexed="81"/>
            <rFont val="Tahoma"/>
            <family val="2"/>
          </rPr>
          <t>2/26 add retail po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2" authorId="2">
      <text>
        <r>
          <rPr>
            <b/>
            <sz val="9"/>
            <color indexed="81"/>
            <rFont val="Tahoma"/>
            <family val="2"/>
          </rPr>
          <t>4/4 rev px 5.6 to 5.67</t>
        </r>
      </text>
    </comment>
    <comment ref="B43" authorId="2">
      <text>
        <r>
          <rPr>
            <b/>
            <sz val="9"/>
            <color indexed="81"/>
            <rFont val="Tahoma"/>
            <family val="2"/>
          </rPr>
          <t>2/11 add retail po</t>
        </r>
      </text>
    </comment>
    <comment ref="J43" authorId="2">
      <text>
        <r>
          <rPr>
            <b/>
            <sz val="9"/>
            <color indexed="81"/>
            <rFont val="Tahoma"/>
            <family val="2"/>
          </rPr>
          <t>liang:</t>
        </r>
        <r>
          <rPr>
            <sz val="9"/>
            <color indexed="81"/>
            <rFont val="Tahoma"/>
            <family val="2"/>
          </rPr>
          <t xml:space="preserve">
1/30 REV SIZE BD 10000 TO 21648PCS
2/5 LIANG REV QTY 21648 TO 14040PCS</t>
        </r>
      </text>
    </comment>
    <comment ref="K43" authorId="2">
      <text>
        <r>
          <rPr>
            <b/>
            <sz val="9"/>
            <color indexed="81"/>
            <rFont val="Tahoma"/>
            <family val="2"/>
          </rPr>
          <t xml:space="preserve">4/4 erv px 5.65 to 5.72
4/26 REV PX 6.17
</t>
        </r>
      </text>
    </comment>
    <comment ref="B44" authorId="2">
      <text>
        <r>
          <rPr>
            <b/>
            <sz val="9"/>
            <color indexed="81"/>
            <rFont val="Tahoma"/>
            <family val="2"/>
          </rPr>
          <t>2/11 add retail po</t>
        </r>
      </text>
    </comment>
    <comment ref="J44" authorId="2">
      <text>
        <r>
          <rPr>
            <b/>
            <sz val="9"/>
            <color indexed="81"/>
            <rFont val="Tahoma"/>
            <family val="2"/>
          </rPr>
          <t>LIANG 2/5 REV QTY 720PCS TO 480PCS</t>
        </r>
      </text>
    </comment>
    <comment ref="K44" authorId="2">
      <text>
        <r>
          <rPr>
            <b/>
            <sz val="9"/>
            <color indexed="81"/>
            <rFont val="Tahoma"/>
            <family val="2"/>
          </rPr>
          <t xml:space="preserve">4/4 erv px 5.65 to 5.72
4/26 REV PX 6.17
</t>
        </r>
      </text>
    </comment>
    <comment ref="B45" authorId="2">
      <text>
        <r>
          <rPr>
            <b/>
            <sz val="9"/>
            <color indexed="81"/>
            <rFont val="Tahoma"/>
            <family val="2"/>
          </rPr>
          <t>2/14 add retail po</t>
        </r>
      </text>
    </comment>
    <comment ref="K45" authorId="2">
      <text>
        <r>
          <rPr>
            <b/>
            <sz val="9"/>
            <color indexed="81"/>
            <rFont val="Tahoma"/>
            <family val="2"/>
          </rPr>
          <t xml:space="preserve">4/4 rev px 6.5 to 6.57
4/26 REV PX 6.95
</t>
        </r>
      </text>
    </comment>
    <comment ref="B46" authorId="2">
      <text>
        <r>
          <rPr>
            <b/>
            <sz val="9"/>
            <color indexed="81"/>
            <rFont val="Tahoma"/>
            <family val="2"/>
          </rPr>
          <t>2/14 add retail po</t>
        </r>
      </text>
    </comment>
    <comment ref="K46" authorId="2">
      <text>
        <r>
          <rPr>
            <b/>
            <sz val="9"/>
            <color indexed="81"/>
            <rFont val="Tahoma"/>
            <family val="2"/>
          </rPr>
          <t xml:space="preserve">4/4 rev px 6.5 to 6.57
4/26 REV PX 6.95
</t>
        </r>
      </text>
    </comment>
    <comment ref="B47" authorId="2">
      <text>
        <r>
          <rPr>
            <b/>
            <sz val="9"/>
            <color indexed="81"/>
            <rFont val="Tahoma"/>
            <family val="2"/>
          </rPr>
          <t>2/5 add retail po</t>
        </r>
      </text>
    </comment>
    <comment ref="J47" authorId="2">
      <text>
        <r>
          <rPr>
            <b/>
            <sz val="9"/>
            <color indexed="81"/>
            <rFont val="Tahoma"/>
            <family val="2"/>
          </rPr>
          <t>2/4 LIANG: rev qty 6764pcs  to 6384pcs</t>
        </r>
      </text>
    </comment>
    <comment ref="B48" authorId="2">
      <text>
        <r>
          <rPr>
            <b/>
            <sz val="9"/>
            <color indexed="81"/>
            <rFont val="Tahoma"/>
            <family val="2"/>
          </rPr>
          <t>2/5 add retail po</t>
        </r>
      </text>
    </comment>
    <comment ref="J48" authorId="2">
      <text>
        <r>
          <rPr>
            <b/>
            <sz val="9"/>
            <color indexed="81"/>
            <rFont val="Tahoma"/>
            <family val="2"/>
          </rPr>
          <t>2/4 LIANG :REV QTY 475 TO 500PCS</t>
        </r>
      </text>
    </comment>
    <comment ref="B49" authorId="2">
      <text>
        <r>
          <rPr>
            <b/>
            <sz val="9"/>
            <color indexed="81"/>
            <rFont val="Tahoma"/>
            <family val="2"/>
          </rPr>
          <t>2/5 add retail po</t>
        </r>
      </text>
    </comment>
    <comment ref="J49" authorId="2">
      <text>
        <r>
          <rPr>
            <b/>
            <sz val="9"/>
            <color indexed="81"/>
            <rFont val="Tahoma"/>
            <family val="2"/>
          </rPr>
          <t>2/4 REV QTY 4518PCS TO 5304PCS</t>
        </r>
      </text>
    </comment>
    <comment ref="B50" authorId="2">
      <text>
        <r>
          <rPr>
            <b/>
            <sz val="9"/>
            <color indexed="81"/>
            <rFont val="Tahoma"/>
            <family val="2"/>
          </rPr>
          <t>2/5 add retail po</t>
        </r>
      </text>
    </comment>
    <comment ref="J50" authorId="2">
      <text>
        <r>
          <rPr>
            <b/>
            <sz val="9"/>
            <color indexed="81"/>
            <rFont val="Tahoma"/>
            <family val="2"/>
          </rPr>
          <t>2/4 LIANG REV QTY 320PCS TO 480PCS</t>
        </r>
      </text>
    </comment>
    <comment ref="B51" authorId="2">
      <text>
        <r>
          <rPr>
            <b/>
            <sz val="9"/>
            <color indexed="81"/>
            <rFont val="Tahoma"/>
            <family val="2"/>
          </rPr>
          <t>2/5REV QTY &amp;ADD RETAIL PO</t>
        </r>
      </text>
    </comment>
    <comment ref="J51" authorId="2">
      <text>
        <r>
          <rPr>
            <b/>
            <sz val="9"/>
            <color indexed="81"/>
            <rFont val="Tahoma"/>
            <family val="2"/>
          </rPr>
          <t>2/4 LIANG REV QTY 2246PCS TO 2921PCS
LIANG 2/5 REV QTY 2921PCS TO 1304PCS</t>
        </r>
      </text>
    </comment>
    <comment ref="B53" authorId="2">
      <text>
        <r>
          <rPr>
            <b/>
            <sz val="9"/>
            <color indexed="81"/>
            <rFont val="Tahoma"/>
            <family val="2"/>
          </rPr>
          <t>2/13 cancel</t>
        </r>
      </text>
    </comment>
    <comment ref="J53" authorId="2">
      <text>
        <r>
          <rPr>
            <b/>
            <sz val="9"/>
            <color indexed="81"/>
            <rFont val="Tahoma"/>
            <family val="2"/>
          </rPr>
          <t xml:space="preserve">2/13 LIANG AS PER Katherine EMAIL PO#18390 (158PCS)was replaced with PO#18853 </t>
        </r>
      </text>
    </comment>
    <comment ref="Q54" authorId="2">
      <text>
        <r>
          <rPr>
            <b/>
            <sz val="9"/>
            <color indexed="81"/>
            <rFont val="Tahoma"/>
            <family val="2"/>
          </rPr>
          <t>6/25 received 128,481.69</t>
        </r>
      </text>
    </comment>
    <comment ref="Q55" authorId="2">
      <text>
        <r>
          <rPr>
            <b/>
            <sz val="9"/>
            <color indexed="81"/>
            <rFont val="Tahoma"/>
            <family val="2"/>
          </rPr>
          <t>6/25 received 128,481.69</t>
        </r>
      </text>
    </comment>
    <comment ref="B56" authorId="2">
      <text>
        <r>
          <rPr>
            <b/>
            <sz val="9"/>
            <color indexed="81"/>
            <rFont val="Tahoma"/>
            <family val="2"/>
          </rPr>
          <t>2/25 rev qty</t>
        </r>
      </text>
    </comment>
    <comment ref="J56" authorId="2">
      <text>
        <r>
          <rPr>
            <b/>
            <sz val="9"/>
            <color indexed="81"/>
            <rFont val="Tahoma"/>
            <family val="2"/>
          </rPr>
          <t>2/25 liang re qty 966pcs to 756pcs</t>
        </r>
      </text>
    </comment>
    <comment ref="Q56" authorId="2">
      <text>
        <r>
          <rPr>
            <b/>
            <sz val="9"/>
            <color indexed="81"/>
            <rFont val="Tahoma"/>
            <family val="2"/>
          </rPr>
          <t>7/16 received us$321544.81
7/23  received us$125985.9
total us$447530.71</t>
        </r>
      </text>
    </comment>
    <comment ref="Q57" authorId="2">
      <text>
        <r>
          <rPr>
            <b/>
            <sz val="9"/>
            <color indexed="81"/>
            <rFont val="Tahoma"/>
            <family val="2"/>
          </rPr>
          <t>7/16 received us$321544.81
7/23  received us$125985.9
total us$447530.71</t>
        </r>
      </text>
    </comment>
    <comment ref="B58" authorId="2">
      <text>
        <r>
          <rPr>
            <sz val="9"/>
            <color indexed="81"/>
            <rFont val="Tahoma"/>
            <family val="2"/>
          </rPr>
          <t>linag 3/13 upcharge $0.9
3/19-shipped on hanger
3/20 hanger cost $.15 upcharge.
4/8 REV INWH DATE 6/28 W/O HANGER PX11.4
 6/7 rev in wh 8/9
7-17 rev px 10.4</t>
        </r>
      </text>
    </comment>
    <comment ref="H58" authorId="2">
      <text>
        <r>
          <rPr>
            <b/>
            <sz val="9"/>
            <color indexed="81"/>
            <rFont val="Tahoma"/>
            <family val="2"/>
          </rPr>
          <t>4/8 liang rev in wh date 6/5 to 6/28
5/7 ren 7/26
6/7 rev in wh 8/9</t>
        </r>
      </text>
    </comment>
    <comment ref="K58" authorId="2">
      <text>
        <r>
          <rPr>
            <b/>
            <sz val="9"/>
            <color indexed="81"/>
            <rFont val="Tahoma"/>
            <family val="2"/>
          </rPr>
          <t>3/13 liang, label upcharge 0.9 to usd11.4    3/20 hanger  $.15 upcharge.
4/8 no hanger px 11.4
7-17 rev px 10.4</t>
        </r>
      </text>
    </comment>
    <comment ref="B59" authorId="2">
      <text>
        <r>
          <rPr>
            <b/>
            <sz val="9"/>
            <color indexed="81"/>
            <rFont val="Tahoma"/>
            <family val="2"/>
          </rPr>
          <t>2/8 add retail po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9" authorId="2">
      <text>
        <r>
          <rPr>
            <b/>
            <sz val="9"/>
            <color indexed="81"/>
            <rFont val="Tahoma"/>
            <family val="2"/>
          </rPr>
          <t>4/4 rev px6.05 to 6.12</t>
        </r>
      </text>
    </comment>
    <comment ref="B60" authorId="2">
      <text>
        <r>
          <rPr>
            <b/>
            <sz val="9"/>
            <color indexed="81"/>
            <rFont val="Tahoma"/>
            <family val="2"/>
          </rPr>
          <t>2/8 add retail po</t>
        </r>
      </text>
    </comment>
    <comment ref="K60" authorId="2">
      <text>
        <r>
          <rPr>
            <b/>
            <sz val="9"/>
            <color indexed="81"/>
            <rFont val="Tahoma"/>
            <family val="2"/>
          </rPr>
          <t>4/4 rev px6.05 to 6.12</t>
        </r>
      </text>
    </comment>
    <comment ref="B61" authorId="2">
      <text>
        <r>
          <rPr>
            <b/>
            <sz val="9"/>
            <color indexed="81"/>
            <rFont val="Tahoma"/>
            <family val="2"/>
          </rPr>
          <t>3/29 update retail price
3/27 update UPC</t>
        </r>
      </text>
    </comment>
    <comment ref="D61" authorId="2">
      <text>
        <r>
          <rPr>
            <b/>
            <sz val="9"/>
            <color indexed="81"/>
            <rFont val="Tahoma"/>
            <family val="2"/>
          </rPr>
          <t>3/27-changed the style number 1218-JS175</t>
        </r>
      </text>
    </comment>
    <comment ref="M61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61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K62" authorId="2">
      <text>
        <r>
          <rPr>
            <b/>
            <sz val="9"/>
            <color indexed="81"/>
            <rFont val="Tahoma"/>
            <family val="2"/>
          </rPr>
          <t>3/22-with hanger us$0.15/pc upcharge</t>
        </r>
      </text>
    </comment>
    <comment ref="M62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62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B63" authorId="2">
      <text>
        <r>
          <rPr>
            <b/>
            <sz val="9"/>
            <color indexed="81"/>
            <rFont val="Tahoma"/>
            <family val="2"/>
          </rPr>
          <t>3/20 update price to 7.25 ;5/31 rev price to 7.38</t>
        </r>
      </text>
    </comment>
    <comment ref="K63" authorId="2">
      <text>
        <r>
          <rPr>
            <b/>
            <sz val="9"/>
            <color indexed="81"/>
            <rFont val="Tahoma"/>
            <family val="2"/>
          </rPr>
          <t xml:space="preserve"> The px should be us$7.25 w/o hanger 
5/31 rev price to 7.38</t>
        </r>
      </text>
    </comment>
    <comment ref="M63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63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B64" authorId="2">
      <text>
        <r>
          <rPr>
            <b/>
            <sz val="9"/>
            <color indexed="81"/>
            <rFont val="Tahoma"/>
            <family val="2"/>
          </rPr>
          <t>3/27  Ex country should be China</t>
        </r>
      </text>
    </comment>
    <comment ref="H64" authorId="2">
      <text>
        <r>
          <rPr>
            <b/>
            <sz val="9"/>
            <color indexed="81"/>
            <rFont val="Tahoma"/>
            <family val="2"/>
          </rPr>
          <t>IN WH 8/19 TO 8/26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64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64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B65" authorId="2">
      <text>
        <r>
          <rPr>
            <b/>
            <sz val="9"/>
            <color indexed="81"/>
            <rFont val="Tahoma"/>
            <family val="2"/>
          </rPr>
          <t>REV IN WH 7/19 TO 7/26</t>
        </r>
        <r>
          <rPr>
            <sz val="9"/>
            <color indexed="81"/>
            <rFont val="Tahoma"/>
            <family val="2"/>
          </rPr>
          <t xml:space="preserve">
6/6 Retailer PO # INVENTORY  ;add DEPT #9</t>
        </r>
      </text>
    </comment>
    <comment ref="M65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65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J68" authorId="2">
      <text>
        <r>
          <rPr>
            <b/>
            <sz val="9"/>
            <color indexed="81"/>
            <rFont val="Tahoma"/>
            <family val="2"/>
          </rPr>
          <t>5/2 liang rec qty 1512 to 4992 6/4 REV QYT 3996 PCS</t>
        </r>
      </text>
    </comment>
    <comment ref="C69" authorId="2">
      <text>
        <r>
          <rPr>
            <b/>
            <sz val="9"/>
            <color indexed="81"/>
            <rFont val="Tahoma"/>
            <family val="2"/>
          </rPr>
          <t>197470 to 19834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0" authorId="2">
      <text>
        <r>
          <rPr>
            <b/>
            <sz val="9"/>
            <color indexed="81"/>
            <rFont val="Tahoma"/>
            <family val="2"/>
          </rPr>
          <t>19471 TO 19835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>
      <text>
        <r>
          <rPr>
            <b/>
            <sz val="9"/>
            <color indexed="81"/>
            <rFont val="Tahoma"/>
            <family val="2"/>
          </rPr>
          <t>5/31REV CONTEN</t>
        </r>
      </text>
    </comment>
    <comment ref="H71" authorId="2">
      <text>
        <r>
          <rPr>
            <b/>
            <sz val="9"/>
            <color indexed="81"/>
            <rFont val="Tahoma"/>
            <family val="2"/>
          </rPr>
          <t xml:space="preserve">6/26 liang ren in wh date 9/3 to 9/13
</t>
        </r>
      </text>
    </comment>
    <comment ref="B72" authorId="2">
      <text>
        <r>
          <rPr>
            <b/>
            <sz val="9"/>
            <color indexed="81"/>
            <rFont val="Tahoma"/>
            <family val="2"/>
          </rPr>
          <t>5/31REV CONTEN</t>
        </r>
      </text>
    </comment>
    <comment ref="H72" authorId="2">
      <text>
        <r>
          <rPr>
            <b/>
            <sz val="9"/>
            <color indexed="81"/>
            <rFont val="Tahoma"/>
            <family val="2"/>
          </rPr>
          <t xml:space="preserve">6/26 liang ren in wh date 9/3 to 9/13
</t>
        </r>
      </text>
    </comment>
    <comment ref="B73" authorId="2">
      <text>
        <r>
          <rPr>
            <b/>
            <sz val="9"/>
            <color indexed="81"/>
            <rFont val="Tahoma"/>
            <family val="2"/>
          </rPr>
          <t>5/31REV CONTEN</t>
        </r>
      </text>
    </comment>
    <comment ref="H73" authorId="2">
      <text>
        <r>
          <rPr>
            <b/>
            <sz val="9"/>
            <color indexed="81"/>
            <rFont val="Tahoma"/>
            <family val="2"/>
          </rPr>
          <t xml:space="preserve">6/26 liang ren in wh date 9/3 to 9/13
</t>
        </r>
      </text>
    </comment>
    <comment ref="B74" authorId="2">
      <text>
        <r>
          <rPr>
            <b/>
            <sz val="9"/>
            <color indexed="81"/>
            <rFont val="Tahoma"/>
            <family val="2"/>
          </rPr>
          <t>5/31REV CONTEN</t>
        </r>
      </text>
    </comment>
    <comment ref="H74" authorId="2">
      <text>
        <r>
          <rPr>
            <b/>
            <sz val="9"/>
            <color indexed="81"/>
            <rFont val="Tahoma"/>
            <family val="2"/>
          </rPr>
          <t xml:space="preserve">6/26 liang ren in wh date 9/4 to 9/14
</t>
        </r>
      </text>
    </comment>
    <comment ref="B75" authorId="2">
      <text>
        <r>
          <rPr>
            <b/>
            <sz val="9"/>
            <color indexed="81"/>
            <rFont val="Tahoma"/>
            <family val="2"/>
          </rPr>
          <t>5/31REV CONTEN</t>
        </r>
      </text>
    </comment>
    <comment ref="H75" authorId="2">
      <text>
        <r>
          <rPr>
            <b/>
            <sz val="9"/>
            <color indexed="81"/>
            <rFont val="Tahoma"/>
            <family val="2"/>
          </rPr>
          <t xml:space="preserve">6/26 liang ren in wh date 9/4 to 9/14
</t>
        </r>
      </text>
    </comment>
    <comment ref="B76" authorId="2">
      <text>
        <r>
          <rPr>
            <b/>
            <sz val="9"/>
            <color indexed="81"/>
            <rFont val="Tahoma"/>
            <family val="2"/>
          </rPr>
          <t xml:space="preserve">5/25 rev qty 12504
6/6 rev qty 8496 </t>
        </r>
      </text>
    </comment>
    <comment ref="H76" authorId="2">
      <text>
        <r>
          <rPr>
            <b/>
            <sz val="9"/>
            <color indexed="81"/>
            <rFont val="Tahoma"/>
            <family val="2"/>
          </rPr>
          <t xml:space="preserve">6/26 liang ren in wh date 9/3 to 9/13
</t>
        </r>
      </text>
    </comment>
    <comment ref="J76" authorId="2">
      <text>
        <r>
          <rPr>
            <b/>
            <sz val="9"/>
            <color indexed="81"/>
            <rFont val="Tahoma"/>
            <family val="2"/>
          </rPr>
          <t xml:space="preserve">5/25 rev qty 16500 to 12504
6/6 rev qty 8496 </t>
        </r>
      </text>
    </comment>
    <comment ref="J77" authorId="2">
      <text>
        <r>
          <rPr>
            <b/>
            <sz val="9"/>
            <color indexed="81"/>
            <rFont val="Tahoma"/>
            <family val="2"/>
          </rPr>
          <t>5/21 rev qty 6664 to 5664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77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77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M78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78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K79" authorId="2">
      <text>
        <r>
          <rPr>
            <b/>
            <sz val="9"/>
            <color indexed="81"/>
            <rFont val="Tahoma"/>
            <family val="2"/>
          </rPr>
          <t>7/24 rev px 17 to 15.85/pcs</t>
        </r>
      </text>
    </comment>
    <comment ref="M79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79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M80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80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B81" authorId="2">
      <text>
        <r>
          <rPr>
            <b/>
            <sz val="9"/>
            <color indexed="81"/>
            <rFont val="Tahoma"/>
            <family val="2"/>
          </rPr>
          <t>6/18 RE PX 16.25 TO 16.4 $.15 for hanger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1" authorId="2">
      <text>
        <r>
          <rPr>
            <b/>
            <sz val="9"/>
            <color indexed="81"/>
            <rFont val="Tahoma"/>
            <family val="2"/>
          </rPr>
          <t>6/18 RE PX 16.25 TO 16.4 $.15 for hanger</t>
        </r>
      </text>
    </comment>
    <comment ref="M81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81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B82" authorId="2">
      <text>
        <r>
          <rPr>
            <b/>
            <sz val="9"/>
            <color indexed="81"/>
            <rFont val="Tahoma"/>
            <family val="2"/>
          </rPr>
          <t>6/18 RE PX 14.75 TO 14.9 $.15 for hanger</t>
        </r>
      </text>
    </comment>
    <comment ref="K82" authorId="2">
      <text>
        <r>
          <rPr>
            <b/>
            <sz val="9"/>
            <color indexed="81"/>
            <rFont val="Tahoma"/>
            <family val="2"/>
          </rPr>
          <t>6/18 RE PX 14.75 TO 14.9 $.15 for hanger</t>
        </r>
      </text>
    </comment>
    <comment ref="M82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82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H83" authorId="2">
      <text>
        <r>
          <rPr>
            <b/>
            <sz val="9"/>
            <color indexed="81"/>
            <rFont val="Tahoma"/>
            <family val="2"/>
          </rPr>
          <t>6/28 rev inwh date 10/18 to 10/25
7/17 rev in wh 10/18</t>
        </r>
      </text>
    </comment>
    <comment ref="H85" authorId="2">
      <text>
        <r>
          <rPr>
            <b/>
            <sz val="9"/>
            <color indexed="81"/>
            <rFont val="Tahoma"/>
            <family val="2"/>
          </rPr>
          <t xml:space="preserve">6/26 rev inwh date 10/18 to 10/25
7/17 rev in wh 10/18
</t>
        </r>
      </text>
    </comment>
    <comment ref="J85" authorId="2">
      <text>
        <r>
          <rPr>
            <b/>
            <sz val="9"/>
            <color indexed="81"/>
            <rFont val="Tahoma"/>
            <family val="2"/>
          </rPr>
          <t>6/26 liang rev qty 3104 to 3014pcs
7/11 liang:rev qty 3014 to 552pcs</t>
        </r>
      </text>
    </comment>
    <comment ref="H87" authorId="2">
      <text>
        <r>
          <rPr>
            <b/>
            <sz val="9"/>
            <color indexed="81"/>
            <rFont val="Tahoma"/>
            <family val="2"/>
          </rPr>
          <t xml:space="preserve">6/26 rev inwh date 10/18 to 10/25
7/17 rev in wh 10/18
</t>
        </r>
      </text>
    </comment>
    <comment ref="J87" authorId="2">
      <text>
        <r>
          <rPr>
            <b/>
            <sz val="9"/>
            <color indexed="81"/>
            <rFont val="Tahoma"/>
            <family val="2"/>
          </rPr>
          <t>rev qty 4138 to 648 move new po</t>
        </r>
      </text>
    </comment>
    <comment ref="B89" authorId="2">
      <text>
        <r>
          <rPr>
            <b/>
            <sz val="9"/>
            <color indexed="81"/>
            <rFont val="Tahoma"/>
            <family val="2"/>
          </rPr>
          <t>7/11 rev qty 4908 to 702pcs</t>
        </r>
      </text>
    </comment>
    <comment ref="H89" authorId="2">
      <text>
        <r>
          <rPr>
            <b/>
            <sz val="9"/>
            <color indexed="81"/>
            <rFont val="Tahoma"/>
            <family val="2"/>
          </rPr>
          <t xml:space="preserve">7/17 rev in wh10/25 to  10/18
</t>
        </r>
      </text>
    </comment>
    <comment ref="J89" authorId="2">
      <text>
        <r>
          <rPr>
            <b/>
            <sz val="9"/>
            <color indexed="81"/>
            <rFont val="Tahoma"/>
            <family val="2"/>
          </rPr>
          <t>7/11 rev qty 4908 to 702pcs</t>
        </r>
      </text>
    </comment>
    <comment ref="B92" authorId="2">
      <text>
        <r>
          <rPr>
            <b/>
            <sz val="9"/>
            <color indexed="81"/>
            <rFont val="Tahoma"/>
            <family val="2"/>
          </rPr>
          <t>7/11 rev qty 13152 to 2200pcs</t>
        </r>
      </text>
    </comment>
    <comment ref="J92" authorId="2">
      <text>
        <r>
          <rPr>
            <b/>
            <sz val="9"/>
            <color indexed="81"/>
            <rFont val="Tahoma"/>
            <family val="2"/>
          </rPr>
          <t>6/28 rev qty 13752 to 13152
7/11 rev qty 13152 to 2200pcs</t>
        </r>
      </text>
    </comment>
    <comment ref="M94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94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M95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95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M96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96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</commentList>
</comments>
</file>

<file path=xl/sharedStrings.xml><?xml version="1.0" encoding="utf-8"?>
<sst xmlns="http://schemas.openxmlformats.org/spreadsheetml/2006/main" count="702" uniqueCount="237">
  <si>
    <t>STYLE NO</t>
    <phoneticPr fontId="3" type="noConversion"/>
  </si>
  <si>
    <t>PO NO.</t>
    <phoneticPr fontId="3" type="noConversion"/>
  </si>
  <si>
    <t>REMARK</t>
    <phoneticPr fontId="3" type="noConversion"/>
  </si>
  <si>
    <t>Total selling Amount :</t>
    <phoneticPr fontId="2" type="noConversion"/>
  </si>
  <si>
    <t>Total Factory Amount :</t>
    <phoneticPr fontId="2" type="noConversion"/>
  </si>
  <si>
    <t>Total Commison Amount :</t>
    <phoneticPr fontId="2" type="noConversion"/>
  </si>
  <si>
    <t>PORT</t>
    <phoneticPr fontId="2" type="noConversion"/>
  </si>
  <si>
    <t>ETD</t>
    <phoneticPr fontId="2" type="noConversion"/>
  </si>
  <si>
    <t>ALMOST</t>
    <phoneticPr fontId="2" type="noConversion"/>
  </si>
  <si>
    <t>IN WH DATE</t>
    <phoneticPr fontId="2" type="noConversion"/>
  </si>
  <si>
    <t>FACTORY PRICE</t>
    <phoneticPr fontId="3" type="noConversion"/>
  </si>
  <si>
    <t>TOTAL COMM</t>
    <phoneticPr fontId="3" type="noConversion"/>
  </si>
  <si>
    <t>SELLING PRICE</t>
    <phoneticPr fontId="2" type="noConversion"/>
  </si>
  <si>
    <t>DESCRIPTION</t>
    <phoneticPr fontId="2" type="noConversion"/>
  </si>
  <si>
    <t>FINAL BUYER</t>
    <phoneticPr fontId="2" type="noConversion"/>
  </si>
  <si>
    <t>REUNITED</t>
    <phoneticPr fontId="2" type="noConversion"/>
  </si>
  <si>
    <t>G&amp;E</t>
    <phoneticPr fontId="2" type="noConversion"/>
  </si>
  <si>
    <t>NOTATIONS</t>
    <phoneticPr fontId="2" type="noConversion"/>
  </si>
  <si>
    <t>RDG</t>
    <phoneticPr fontId="2" type="noConversion"/>
  </si>
  <si>
    <t>POOF</t>
    <phoneticPr fontId="2" type="noConversion"/>
  </si>
  <si>
    <t>HOTLINE</t>
    <phoneticPr fontId="2" type="noConversion"/>
  </si>
  <si>
    <t>INE</t>
    <phoneticPr fontId="2" type="noConversion"/>
  </si>
  <si>
    <t>OST</t>
    <phoneticPr fontId="2" type="noConversion"/>
  </si>
  <si>
    <t>TED</t>
    <phoneticPr fontId="2" type="noConversion"/>
  </si>
  <si>
    <t>ONS</t>
    <phoneticPr fontId="2" type="noConversion"/>
  </si>
  <si>
    <t>OOF</t>
    <phoneticPr fontId="2" type="noConversion"/>
  </si>
  <si>
    <t>GDR</t>
    <phoneticPr fontId="2" type="noConversion"/>
  </si>
  <si>
    <t>MISS</t>
    <phoneticPr fontId="2" type="noConversion"/>
  </si>
  <si>
    <t>ISS</t>
    <phoneticPr fontId="2" type="noConversion"/>
  </si>
  <si>
    <t>SAM</t>
    <phoneticPr fontId="2" type="noConversion"/>
  </si>
  <si>
    <t>EJ MANUF</t>
    <phoneticPr fontId="2" type="noConversion"/>
  </si>
  <si>
    <t>EJM</t>
    <phoneticPr fontId="2" type="noConversion"/>
  </si>
  <si>
    <t>PO DATE</t>
    <phoneticPr fontId="2" type="noConversion"/>
  </si>
  <si>
    <t>ORDER QTY</t>
    <phoneticPr fontId="3" type="noConversion"/>
  </si>
  <si>
    <t>FACTORY NAME</t>
    <phoneticPr fontId="2" type="noConversion"/>
  </si>
  <si>
    <t>918-JS170</t>
    <phoneticPr fontId="2" type="noConversion"/>
  </si>
  <si>
    <t>LA</t>
    <phoneticPr fontId="2" type="noConversion"/>
  </si>
  <si>
    <t>818-JS451</t>
    <phoneticPr fontId="2" type="noConversion"/>
  </si>
  <si>
    <t>518-JS103</t>
    <phoneticPr fontId="2" type="noConversion"/>
  </si>
  <si>
    <t>INVENTORY</t>
    <phoneticPr fontId="2" type="noConversion"/>
  </si>
  <si>
    <t>FINAL BUYER</t>
    <phoneticPr fontId="2" type="noConversion"/>
  </si>
  <si>
    <t>WAREHOUSE ADDRESS</t>
    <phoneticPr fontId="2" type="noConversion"/>
  </si>
  <si>
    <t>BUCKLE</t>
    <phoneticPr fontId="2" type="noConversion"/>
  </si>
  <si>
    <t>WEIHAI WEIBAI</t>
    <phoneticPr fontId="2" type="noConversion"/>
  </si>
  <si>
    <t>Reunited_TED</t>
    <phoneticPr fontId="2" type="noConversion"/>
  </si>
  <si>
    <t>ORDER QTY SELLING AMOUNT</t>
    <phoneticPr fontId="3" type="noConversion"/>
  </si>
  <si>
    <t>COMM UNIT</t>
    <phoneticPr fontId="3" type="noConversion"/>
  </si>
  <si>
    <t>COMMERCIAL INVOICE NO.</t>
    <phoneticPr fontId="2" type="noConversion"/>
  </si>
  <si>
    <t>PAYMENT TERMS : TT ROG 7DAYS</t>
    <phoneticPr fontId="2" type="noConversion"/>
  </si>
  <si>
    <t>FACTORY AMOUNT</t>
  </si>
  <si>
    <t>PAYMENT SETTLED AMOUNT</t>
    <phoneticPr fontId="3" type="noConversion"/>
  </si>
  <si>
    <t>CM</t>
    <phoneticPr fontId="2" type="noConversion"/>
  </si>
  <si>
    <t>118-JS380R</t>
    <phoneticPr fontId="2" type="noConversion"/>
  </si>
  <si>
    <t>517-JS370</t>
    <phoneticPr fontId="2" type="noConversion"/>
  </si>
  <si>
    <t>100%ACRYLIC LS V NECK PULLOVER W/BELL CLV AND VELVET</t>
    <phoneticPr fontId="2" type="noConversion"/>
  </si>
  <si>
    <t>217-JS076</t>
    <phoneticPr fontId="2" type="noConversion"/>
  </si>
  <si>
    <t>100%ACRYLIC CABLE LACE UP FRONT VNECK SWEATER</t>
    <phoneticPr fontId="2" type="noConversion"/>
  </si>
  <si>
    <t>818-JS092</t>
    <phoneticPr fontId="2" type="noConversion"/>
  </si>
  <si>
    <t>1218-MS251</t>
    <phoneticPr fontId="2" type="noConversion"/>
  </si>
  <si>
    <t>3.5NM 90COTTON/10ACRYLIC TEXTURED COWL NECK SWEATER</t>
    <phoneticPr fontId="2" type="noConversion"/>
  </si>
  <si>
    <t>1/11 NM 71% ACY 24% NYLON 5% SPAN MOSSY HOODED DUSTER W POCKET</t>
    <phoneticPr fontId="2" type="noConversion"/>
  </si>
  <si>
    <t>00039-TJMS</t>
    <phoneticPr fontId="2" type="noConversion"/>
  </si>
  <si>
    <t>TJ MAXX</t>
    <phoneticPr fontId="2" type="noConversion"/>
  </si>
  <si>
    <t>100%ACRYLIC FULL LACEUP PULLOVER</t>
    <phoneticPr fontId="2" type="noConversion"/>
  </si>
  <si>
    <t>217-JS568A</t>
  </si>
  <si>
    <t>217-JS076</t>
  </si>
  <si>
    <t>100%ACRYLIC OFF THE SHOULDER PULLOVER W GROMMETS</t>
    <phoneticPr fontId="2" type="noConversion"/>
  </si>
  <si>
    <t>818-JS092X</t>
    <phoneticPr fontId="2" type="noConversion"/>
  </si>
  <si>
    <t>(TJ MAXX )sell to Ross</t>
    <phoneticPr fontId="2" type="noConversion"/>
  </si>
  <si>
    <t>00018-TJMS</t>
    <phoneticPr fontId="2" type="noConversion"/>
  </si>
  <si>
    <t>00083-TJMS</t>
    <phoneticPr fontId="2" type="noConversion"/>
  </si>
  <si>
    <t>RUE 21</t>
    <phoneticPr fontId="2" type="noConversion"/>
  </si>
  <si>
    <t>118-JS30RX</t>
    <phoneticPr fontId="2" type="noConversion"/>
  </si>
  <si>
    <t>TTL39306</t>
    <phoneticPr fontId="2" type="noConversion"/>
  </si>
  <si>
    <t>WINNERS</t>
    <phoneticPr fontId="2" type="noConversion"/>
  </si>
  <si>
    <t>MARSHALLS</t>
    <phoneticPr fontId="2" type="noConversion"/>
  </si>
  <si>
    <t>Total Payment Settled Amount :</t>
    <phoneticPr fontId="2" type="noConversion"/>
  </si>
  <si>
    <t>NM00039</t>
    <phoneticPr fontId="2" type="noConversion"/>
  </si>
  <si>
    <t>INVENTORY</t>
    <phoneticPr fontId="2" type="noConversion"/>
  </si>
  <si>
    <t>BUCKLE</t>
    <phoneticPr fontId="2" type="noConversion"/>
  </si>
  <si>
    <t>TRICAP INTERNATIONAL</t>
    <phoneticPr fontId="2" type="noConversion"/>
  </si>
  <si>
    <t>RUE 21</t>
    <phoneticPr fontId="2" type="noConversion"/>
  </si>
  <si>
    <t>KOHL'S</t>
    <phoneticPr fontId="2" type="noConversion"/>
  </si>
  <si>
    <t>WALMART</t>
    <phoneticPr fontId="2" type="noConversion"/>
  </si>
  <si>
    <t>ETIWANDA LOGISTICS</t>
    <phoneticPr fontId="2" type="noConversion"/>
  </si>
  <si>
    <t>7551 CHERRY AVE, UNIT B, FONTANA, CA 92336</t>
    <phoneticPr fontId="2" type="noConversion"/>
  </si>
  <si>
    <t>TJMAXX</t>
    <phoneticPr fontId="2" type="noConversion"/>
  </si>
  <si>
    <t>Neiman Marcus Last Call</t>
    <phoneticPr fontId="2" type="noConversion"/>
  </si>
  <si>
    <t>??</t>
    <phoneticPr fontId="2" type="noConversion"/>
  </si>
  <si>
    <t>?</t>
    <phoneticPr fontId="2" type="noConversion"/>
  </si>
  <si>
    <t>918-MS159</t>
    <phoneticPr fontId="2" type="noConversion"/>
  </si>
  <si>
    <t>BLOOMINGDALES</t>
    <phoneticPr fontId="2" type="noConversion"/>
  </si>
  <si>
    <t>?</t>
    <phoneticPr fontId="2" type="noConversion"/>
  </si>
  <si>
    <t>219-JS015</t>
  </si>
  <si>
    <t xml:space="preserve"> 2/28s soft acrylic CHEETAH OPEN BACK PULLOVER</t>
    <phoneticPr fontId="2" type="noConversion"/>
  </si>
  <si>
    <t>BD1218-JS185</t>
  </si>
  <si>
    <t>WC93S097RS</t>
    <phoneticPr fontId="2" type="noConversion"/>
  </si>
  <si>
    <t>WC93S097RN2</t>
    <phoneticPr fontId="2" type="noConversion"/>
  </si>
  <si>
    <t>00127-TJMSW</t>
  </si>
  <si>
    <t>11NM/1 BRUSHED ACRYLIC 7GG PLAID PULLOVER</t>
    <phoneticPr fontId="2" type="noConversion"/>
  </si>
  <si>
    <t>TTL49308FW</t>
    <phoneticPr fontId="2" type="noConversion"/>
  </si>
  <si>
    <t>TTL49341PL</t>
    <phoneticPr fontId="2" type="noConversion"/>
  </si>
  <si>
    <t>WW94S166RS</t>
    <phoneticPr fontId="2" type="noConversion"/>
  </si>
  <si>
    <t>2988 E Ana Street
Rancho Dominguez, CA 90221
310-605-5303 Ext 851  Receiving Department Cristina’s phone # 310-605-5303 Ext 859</t>
    <phoneticPr fontId="2" type="noConversion"/>
  </si>
  <si>
    <t>2/20` 60%COTTON/40%ACRYLIC TT CHEVRON SWEATER</t>
    <phoneticPr fontId="2" type="noConversion"/>
  </si>
  <si>
    <t>s2722-2(19SW025-B)</t>
    <phoneticPr fontId="18" type="noConversion"/>
  </si>
  <si>
    <t>s2722-1/2(19SW025-A/b)</t>
    <phoneticPr fontId="18" type="noConversion"/>
  </si>
  <si>
    <t>419-MS144BP</t>
  </si>
  <si>
    <t>1/11 NM ACRYLIC/NYLON/SPANMOCK NECK BUBBLE SLEEVE SWEATER</t>
    <phoneticPr fontId="2" type="noConversion"/>
  </si>
  <si>
    <t>918-MS159BP</t>
  </si>
  <si>
    <t>1/11NM 71% ACRYLIC/24% NYLON/5% SPANDEXFRINGE OPEN CARDIGAN</t>
    <phoneticPr fontId="2" type="noConversion"/>
  </si>
  <si>
    <t>1018-MS118BP</t>
  </si>
  <si>
    <t>1/11NM 100% BRUSHED ACRYLICMOCK NECK CHEETAH SWEATER</t>
    <phoneticPr fontId="2" type="noConversion"/>
  </si>
  <si>
    <t>WC94S078RR1</t>
  </si>
  <si>
    <t>WC94S078RR2</t>
  </si>
  <si>
    <t>2/28` 100%ACRYLIC SEQUIN TREES</t>
    <phoneticPr fontId="2" type="noConversion"/>
  </si>
  <si>
    <t>WC94S078RR3</t>
    <phoneticPr fontId="2" type="noConversion"/>
  </si>
  <si>
    <t>s2722-1(19SW025-A)</t>
    <phoneticPr fontId="18" type="noConversion"/>
  </si>
  <si>
    <t>2718(19sw0026)COMM DEDUCT FROM 5/20 HL/EJ PAYMENT</t>
    <phoneticPr fontId="2" type="noConversion"/>
  </si>
  <si>
    <t>2718(19sw026)COMM DEDUCT FROM 5/20 HL/EJ PAYMENT</t>
    <phoneticPr fontId="2" type="noConversion"/>
  </si>
  <si>
    <t>COMM DEDUCT FROM 5/2 HL/EJ PAYMENT</t>
    <phoneticPr fontId="2" type="noConversion"/>
  </si>
  <si>
    <t>s2715(19sw009)COMM DEDUCT FROM 5/2 HL/EJ PAYMENT</t>
    <phoneticPr fontId="2" type="noConversion"/>
  </si>
  <si>
    <t>s2716(19sw003)COMM DEDUCT FROM 5/2 HL/EJ PAYMENT</t>
    <phoneticPr fontId="2" type="noConversion"/>
  </si>
  <si>
    <t>2/20'S 55%COTTON 45%ACRYLIC TT POINTELLE BUTTON CARDI</t>
    <phoneticPr fontId="2" type="noConversion"/>
  </si>
  <si>
    <t>COMM DEDUCT FROM NOTATIONS PAYMENT ON 1/28</t>
    <phoneticPr fontId="2" type="noConversion"/>
  </si>
  <si>
    <t>s2707 (18SW120)COMM DEDUCT FROM NOTATIONS PAYMENT ON 1/28</t>
    <phoneticPr fontId="2" type="noConversion"/>
  </si>
  <si>
    <t>COMM DEDUCT FROM 6/3 HL/EJ PAYMENT</t>
  </si>
  <si>
    <t>s2720(19SW017-A)COMM DEDUCT FROM 6/3 HL/EJ PAYMENT</t>
    <phoneticPr fontId="2" type="noConversion"/>
  </si>
  <si>
    <t>s272019(SW017-A)COMM DEDUCT FROM 6/3 HL/EJ PAYMENT</t>
    <phoneticPr fontId="2" type="noConversion"/>
  </si>
  <si>
    <t>s2720)19SW017-A)COMM DEDUCT FROM 6/3 HL/EJ PAYMENT</t>
    <phoneticPr fontId="2" type="noConversion"/>
  </si>
  <si>
    <t>s2719(19SW014R)COMM DEDUCT FROM 6/3 HL/EJ PAYMENT</t>
    <phoneticPr fontId="2" type="noConversion"/>
  </si>
  <si>
    <t>100% ACRYLIC PLUS LACE UP PULLOVER</t>
    <phoneticPr fontId="2" type="noConversion"/>
  </si>
  <si>
    <t>100% ACRYLIC LACE UP PULLOVER</t>
    <phoneticPr fontId="2" type="noConversion"/>
  </si>
  <si>
    <t>100% ACRYLIC 3 COLOR STRIPE LACE UP PULLOVER</t>
    <phoneticPr fontId="2" type="noConversion"/>
  </si>
  <si>
    <t>100%ACRYLIC LACE UP PULLOVER</t>
    <phoneticPr fontId="2" type="noConversion"/>
  </si>
  <si>
    <t>100%ACRYLIC 3 COLOR STRIPE LACE UP PULLOVER</t>
    <phoneticPr fontId="2" type="noConversion"/>
  </si>
  <si>
    <t>1/3 2NM ACRYLICSCOOP NECK POINTELLE SWEATER TANK</t>
    <phoneticPr fontId="2" type="noConversion"/>
  </si>
  <si>
    <t>2.8 NM/1 57%COTTON 24% ACRYLIC19%POLY BOUCLE HOODIE</t>
    <phoneticPr fontId="2" type="noConversion"/>
  </si>
  <si>
    <t>WC94S078RR4</t>
    <phoneticPr fontId="2" type="noConversion"/>
  </si>
  <si>
    <t>2/28` 100%ACRYLIC BLACK CHRISTMAS LIGHTS</t>
    <phoneticPr fontId="2" type="noConversion"/>
  </si>
  <si>
    <t xml:space="preserve">s2710 (18SW114)NO COMM </t>
    <phoneticPr fontId="2" type="noConversion"/>
  </si>
  <si>
    <t>s2723-2 (19SW034R-B)</t>
  </si>
  <si>
    <t>s2723-1 (19SW034R-A)</t>
  </si>
  <si>
    <t>2/20s 60%COTTON 40% ACRYLIC TEXTURE STITCH TANK</t>
    <phoneticPr fontId="2" type="noConversion"/>
  </si>
  <si>
    <t>stock sell to Ross ,no commission</t>
    <phoneticPr fontId="2" type="noConversion"/>
  </si>
  <si>
    <t>2/21s COTTON 4ENDS + 300D RAYON 2 ENDS SIDE TIE SWEATER TANK</t>
    <phoneticPr fontId="2" type="noConversion"/>
  </si>
  <si>
    <t>1/6NM 100%ACRYLIC slub yarn 1 end VERTICAL STRIPE DOLHMAN SWEATER</t>
    <phoneticPr fontId="2" type="noConversion"/>
  </si>
  <si>
    <t>G1018-JS44</t>
    <phoneticPr fontId="2" type="noConversion"/>
  </si>
  <si>
    <t>85% ACRYLIC13% nylon 2% spandex +  A POINTELLE STRIPE OPEN CARDIGAN</t>
    <phoneticPr fontId="2" type="noConversion"/>
  </si>
  <si>
    <t>118-JS380</t>
    <phoneticPr fontId="2" type="noConversion"/>
  </si>
  <si>
    <t>s2720(19SW017-B /19SW017-C)COMM DEDUCT FROM 6/3 HL/EJ PAYMENT</t>
    <phoneticPr fontId="2" type="noConversion"/>
  </si>
  <si>
    <t>s2720(19SW017-C)COMM DEDUCT FROM 6/3 HL/EJ PAYMENT</t>
    <phoneticPr fontId="2" type="noConversion"/>
  </si>
  <si>
    <t>100% ACRYLIC PLUS 3 COLOR STRIPE LACE UP PULLOVER</t>
    <phoneticPr fontId="2" type="noConversion"/>
  </si>
  <si>
    <t>WALMART</t>
    <phoneticPr fontId="2" type="noConversion"/>
  </si>
  <si>
    <t>2/28'S 100% ACRYLIC HOLIDAY MOTIF SWEATER</t>
    <phoneticPr fontId="2" type="noConversion"/>
  </si>
  <si>
    <t>WC93S97RN2</t>
    <phoneticPr fontId="2" type="noConversion"/>
  </si>
  <si>
    <t>2/13 CANCEL</t>
    <phoneticPr fontId="2" type="noConversion"/>
  </si>
  <si>
    <t>2717(19sw010)COMM DEDUCT FROM 5/20 HL/EJ PAYMENT</t>
    <phoneticPr fontId="2" type="noConversion"/>
  </si>
  <si>
    <t>CANADA</t>
    <phoneticPr fontId="2" type="noConversion"/>
  </si>
  <si>
    <t>Neiman Marcus Last Call</t>
    <phoneticPr fontId="2" type="noConversion"/>
  </si>
  <si>
    <t>1218-JS175</t>
    <phoneticPr fontId="2" type="noConversion"/>
  </si>
  <si>
    <t>85/13/2 ACRYLIC/NYLON/SPAN BOUCLE+ACRYLIC CHEEYAH PRINT CARDI-BTN FRONT</t>
    <phoneticPr fontId="2" type="noConversion"/>
  </si>
  <si>
    <t>1/11NM71%ACRYLIC24%NYLON5%SPANDEX FRIGE DETAILED KNIT CARDI</t>
    <phoneticPr fontId="2" type="noConversion"/>
  </si>
  <si>
    <t xml:space="preserve">Cotton/Rayon FINE GAUGE LEOPARD SWEATER
</t>
    <phoneticPr fontId="2" type="noConversion"/>
  </si>
  <si>
    <t>2/16S 100% BRUSHED ACRYLICLEOPARD JACQUARD CARDIGAN</t>
    <phoneticPr fontId="2" type="noConversion"/>
  </si>
  <si>
    <t>1/9`S BRUSHED ACRYLIC 7GG TT EYELASH PULLOVER</t>
    <phoneticPr fontId="2" type="noConversion"/>
  </si>
  <si>
    <t>WW93S240RP</t>
    <phoneticPr fontId="2" type="noConversion"/>
  </si>
  <si>
    <t>28S 100%ACRYLIC PLAID PULLOVER SWEATER</t>
    <phoneticPr fontId="2" type="noConversion"/>
  </si>
  <si>
    <t>TTL49308HW</t>
    <phoneticPr fontId="2" type="noConversion"/>
  </si>
  <si>
    <t>TTL49308HR</t>
    <phoneticPr fontId="2" type="noConversion"/>
  </si>
  <si>
    <t>1118-MS356R</t>
    <phoneticPr fontId="2" type="noConversion"/>
  </si>
  <si>
    <t>1/3NM 64/13/4/8/9/2 ACRYLIC/POLY/WOOL/ALPACA/NYLON/SPANDEX SOLID PULLOVER</t>
    <phoneticPr fontId="2" type="noConversion"/>
  </si>
  <si>
    <t>2/28` 100%ACRYLIC LET IT SNOW MOTIF</t>
    <phoneticPr fontId="2" type="noConversion"/>
  </si>
  <si>
    <t>TOTAL QTY</t>
    <phoneticPr fontId="2" type="noConversion"/>
  </si>
  <si>
    <t>WR94S024RN2</t>
    <phoneticPr fontId="2" type="noConversion"/>
  </si>
  <si>
    <t>28S` SOFT ACRYLIC 4ENDS BOXY V NECK SWEATER</t>
    <phoneticPr fontId="2" type="noConversion"/>
  </si>
  <si>
    <t>LA</t>
    <phoneticPr fontId="2" type="noConversion"/>
  </si>
  <si>
    <t>WR94S025RN2</t>
    <phoneticPr fontId="2" type="noConversion"/>
  </si>
  <si>
    <t>28S` SOFT ACRYLIC 4ENDS FUNNEL NECK  SWEATER</t>
    <phoneticPr fontId="2" type="noConversion"/>
  </si>
  <si>
    <t>s2725-1(19SW042-A)</t>
    <phoneticPr fontId="18" type="noConversion"/>
  </si>
  <si>
    <t>s2725-(19SW042-C/E)</t>
    <phoneticPr fontId="18" type="noConversion"/>
  </si>
  <si>
    <t>s2725-1(19SW042-A/C/F)-468pcs</t>
    <phoneticPr fontId="18" type="noConversion"/>
  </si>
  <si>
    <t>s2725-1(19SW042-A/C/F)-1620pcs</t>
    <phoneticPr fontId="18" type="noConversion"/>
  </si>
  <si>
    <t>s2725-1(19SW042-A/C/F)1740PCS</t>
    <phoneticPr fontId="18" type="noConversion"/>
  </si>
  <si>
    <t>s2725-3(19SW042-C/E)</t>
    <phoneticPr fontId="18" type="noConversion"/>
  </si>
  <si>
    <t>s2725-2(19SW042-B/C/F)31752PCS</t>
    <phoneticPr fontId="18" type="noConversion"/>
  </si>
  <si>
    <t>s2725-4 (19SW042-D/E)</t>
    <phoneticPr fontId="18" type="noConversion"/>
  </si>
  <si>
    <t>s2725-2(19SW042-B/C/F)1380PCS</t>
    <phoneticPr fontId="18" type="noConversion"/>
  </si>
  <si>
    <t>s2725-1/3(19SW042-A/C/F)5600PCS</t>
    <phoneticPr fontId="18" type="noConversion"/>
  </si>
  <si>
    <t>s2725-1(19SW042-A/C/F)924PCS</t>
    <phoneticPr fontId="18" type="noConversion"/>
  </si>
  <si>
    <t>1117-MS561C</t>
  </si>
  <si>
    <t>LA</t>
    <phoneticPr fontId="2" type="noConversion"/>
  </si>
  <si>
    <t>2/16S 100% BRUSHED ACRYLIC CHEETAH DUSTER WITH BUTTONS</t>
    <phoneticPr fontId="2" type="noConversion"/>
  </si>
  <si>
    <t>BLOOMINGDALES</t>
    <phoneticPr fontId="2" type="noConversion"/>
  </si>
  <si>
    <t>s2726-19SW056-A</t>
    <phoneticPr fontId="18" type="noConversion"/>
  </si>
  <si>
    <t>s2726-19SW056-b</t>
    <phoneticPr fontId="18" type="noConversion"/>
  </si>
  <si>
    <t>KOHL'S</t>
    <phoneticPr fontId="2" type="noConversion"/>
  </si>
  <si>
    <t>2/28` 100%ACRYLIC CABLE CHRISTMAS TREE MOTIF</t>
    <phoneticPr fontId="2" type="noConversion"/>
  </si>
  <si>
    <t>LA</t>
    <phoneticPr fontId="2" type="noConversion"/>
  </si>
  <si>
    <t>7/13-15</t>
    <phoneticPr fontId="2" type="noConversion"/>
  </si>
  <si>
    <t>7/8-7/10</t>
    <phoneticPr fontId="2" type="noConversion"/>
  </si>
  <si>
    <t>6/17-18</t>
    <phoneticPr fontId="2" type="noConversion"/>
  </si>
  <si>
    <t>5/30-6/3</t>
    <phoneticPr fontId="2" type="noConversion"/>
  </si>
  <si>
    <t>s2717(19sw010)COMM DEDUCT FROM 5/20 HL/EJ PAYMENT</t>
    <phoneticPr fontId="2" type="noConversion"/>
  </si>
  <si>
    <t>s2718(19sw026)COMM DEDUCT FROM 5/20 HL/EJ PAYMENT</t>
    <phoneticPr fontId="2" type="noConversion"/>
  </si>
  <si>
    <t>s2718(19sw0026)COMM DEDUCT FROM 5/20 HL/EJ PAYMENT</t>
    <phoneticPr fontId="2" type="noConversion"/>
  </si>
  <si>
    <t>WW94S166RS</t>
    <phoneticPr fontId="2" type="noConversion"/>
  </si>
  <si>
    <t>KOHL'S</t>
    <phoneticPr fontId="2" type="noConversion"/>
  </si>
  <si>
    <t>1/3NM 64/13/4/8/9/2 ACRYLIC/POLY/WOOL/ALPACA/NYLON/SPANDEX SOLID PULLOVER</t>
    <phoneticPr fontId="2" type="noConversion"/>
  </si>
  <si>
    <t>LA</t>
    <phoneticPr fontId="2" type="noConversion"/>
  </si>
  <si>
    <t>KOHL'S</t>
    <phoneticPr fontId="2" type="noConversion"/>
  </si>
  <si>
    <t>NINE WEST</t>
    <phoneticPr fontId="2" type="noConversion"/>
  </si>
  <si>
    <t>GLOBAL LINK DISTRIBUTLON</t>
    <phoneticPr fontId="2" type="noConversion"/>
  </si>
  <si>
    <t>5388 ARROW HWY</t>
    <phoneticPr fontId="2" type="noConversion"/>
  </si>
  <si>
    <t>MONTCLAIR,CA 91763</t>
    <phoneticPr fontId="2" type="noConversion"/>
  </si>
  <si>
    <t>TEL:909-399-9688 FAX 909-399-9699</t>
    <phoneticPr fontId="2" type="noConversion"/>
  </si>
  <si>
    <t>s2720(19SW017-a)COMM DEDUCT FROM 6/3 HL/EJ PAYMENT</t>
    <phoneticPr fontId="2" type="noConversion"/>
  </si>
  <si>
    <t>LA</t>
    <phoneticPr fontId="2" type="noConversion"/>
  </si>
  <si>
    <t>7/24 new</t>
    <phoneticPr fontId="2" type="noConversion"/>
  </si>
  <si>
    <t>7/24 rev px</t>
    <phoneticPr fontId="2" type="noConversion"/>
  </si>
  <si>
    <t>s2725-2(19SW042-B/C/F)31752PCS S2727 -19SW061R-12912PCS</t>
    <phoneticPr fontId="18" type="noConversion"/>
  </si>
  <si>
    <t>7/1-31752PCS ;7/18 12912PCS</t>
    <phoneticPr fontId="2" type="noConversion"/>
  </si>
  <si>
    <t>s2725-1/3(19SW042-A/C/F)5600PCS;S2727-2100PCS</t>
    <phoneticPr fontId="18" type="noConversion"/>
  </si>
  <si>
    <t>7/1-5600P ;7/18-2100P</t>
    <phoneticPr fontId="2" type="noConversion"/>
  </si>
  <si>
    <t>s2725-2(19SW042-B/C/F)1380PCS;S2727-480PCS</t>
    <phoneticPr fontId="18" type="noConversion"/>
  </si>
  <si>
    <t>7/1-1380P;7/18-480P</t>
    <phoneticPr fontId="2" type="noConversion"/>
  </si>
  <si>
    <t>s2725-1(19SW042-A/C/F)-468pcs;S2727-108P</t>
    <phoneticPr fontId="18" type="noConversion"/>
  </si>
  <si>
    <t>7/1-468P;7/18-108P</t>
    <phoneticPr fontId="2" type="noConversion"/>
  </si>
  <si>
    <t>s2725-1(19SW042-A/C/F)1740PCS;S2727-288P</t>
    <phoneticPr fontId="18" type="noConversion"/>
  </si>
  <si>
    <t>7/1-1740P; 7/18-288P</t>
    <phoneticPr fontId="2" type="noConversion"/>
  </si>
  <si>
    <t>s2725-1(19SW042-A/C/F)-1620pcs;S2727-270P</t>
    <phoneticPr fontId="18" type="noConversion"/>
  </si>
  <si>
    <t>7/1-1620P;7/18-270P</t>
    <phoneticPr fontId="2" type="noConversion"/>
  </si>
  <si>
    <t>s2725-1(19SW042-A/C/F)924PCS S2727-312P</t>
    <phoneticPr fontId="18" type="noConversion"/>
  </si>
  <si>
    <t>7/1-924P;7/18-312P</t>
    <phoneticPr fontId="2" type="noConversion"/>
  </si>
  <si>
    <t>7/23-25</t>
    <phoneticPr fontId="2" type="noConversion"/>
  </si>
  <si>
    <t>7/23-25 &amp;</t>
    <phoneticPr fontId="2" type="noConversion"/>
  </si>
  <si>
    <t>7/23-25&amp;</t>
    <phoneticPr fontId="2" type="noConversion"/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</si>
</sst>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176" formatCode="_-&quot;$&quot;* #,##0.00_-;\-&quot;$&quot;* #,##0.00_-;_-&quot;$&quot;* &quot;-&quot;??_-;_-@_-"/>
    <numFmt numFmtId="177" formatCode="_-* #,##0.00_-;\-* #,##0.00_-;_-* &quot;-&quot;??_-;_-@_-"/>
    <numFmt numFmtId="178" formatCode="_(* #,##0.00_);_(* \(#,##0.00\);_(* &quot;-&quot;??_);_(@_)"/>
    <numFmt numFmtId="179" formatCode="_(* #,##0_);_(* \(#,##0\);_(* &quot;-&quot;??_);_(@_)"/>
    <numFmt numFmtId="180" formatCode="yyyy/mm/dd;@"/>
    <numFmt numFmtId="181" formatCode="0.000"/>
    <numFmt numFmtId="182" formatCode="yyyy/mm/dd"/>
    <numFmt numFmtId="183" formatCode="yyyy/m/d;@"/>
    <numFmt numFmtId="184" formatCode="0.0000_ "/>
  </numFmts>
  <fonts count="23">
    <font>
      <sz val="12"/>
      <color theme="1"/>
      <name val="等线"/>
      <family val="2"/>
      <charset val="136"/>
      <scheme val="minor"/>
    </font>
    <font>
      <sz val="12"/>
      <color theme="1"/>
      <name val="等线"/>
      <family val="2"/>
      <charset val="136"/>
      <scheme val="minor"/>
    </font>
    <font>
      <sz val="9"/>
      <name val="等线"/>
      <family val="2"/>
      <charset val="136"/>
      <scheme val="minor"/>
    </font>
    <font>
      <sz val="11"/>
      <color theme="1"/>
      <name val="等线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6"/>
      <color theme="1"/>
      <name val="等线"/>
      <family val="2"/>
      <charset val="136"/>
      <scheme val="minor"/>
    </font>
    <font>
      <b/>
      <sz val="10"/>
      <name val="Arial"/>
      <family val="2"/>
    </font>
    <font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宋体"/>
      <family val="3"/>
      <charset val="136"/>
    </font>
    <font>
      <sz val="12"/>
      <name val="新細明體"/>
      <family val="1"/>
      <charset val="134"/>
    </font>
    <font>
      <sz val="12"/>
      <name val="宋体"/>
      <family val="3"/>
      <charset val="134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9"/>
      <name val="等线"/>
      <family val="3"/>
      <charset val="134"/>
      <scheme val="minor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8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8" fontId="11" fillId="0" borderId="0" applyFont="0" applyFill="0" applyBorder="0" applyAlignment="0" applyProtection="0">
      <alignment vertical="center"/>
    </xf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 applyProtection="0">
      <alignment vertical="center"/>
    </xf>
    <xf numFmtId="176" fontId="12" fillId="0" borderId="0" applyFont="0" applyFill="0" applyBorder="0" applyAlignment="0" applyProtection="0"/>
    <xf numFmtId="177" fontId="12" fillId="0" borderId="0" applyFont="0" applyFill="0" applyBorder="0" applyAlignment="0" applyProtection="0"/>
  </cellStyleXfs>
  <cellXfs count="12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1" xfId="2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178" fontId="4" fillId="0" borderId="1" xfId="1" applyFont="1" applyFill="1" applyBorder="1" applyAlignment="1">
      <alignment horizontal="center" vertical="center" wrapText="1" shrinkToFit="1"/>
    </xf>
    <xf numFmtId="180" fontId="4" fillId="0" borderId="1" xfId="0" applyNumberFormat="1" applyFont="1" applyFill="1" applyBorder="1" applyAlignment="1">
      <alignment horizontal="center" vertical="center" wrapText="1" shrinkToFit="1"/>
    </xf>
    <xf numFmtId="180" fontId="4" fillId="0" borderId="1" xfId="2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18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9" fontId="4" fillId="0" borderId="1" xfId="1" applyNumberFormat="1" applyFont="1" applyFill="1" applyBorder="1" applyAlignment="1">
      <alignment horizontal="center" vertical="center" wrapText="1" shrinkToFi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vertical="center"/>
    </xf>
    <xf numFmtId="181" fontId="4" fillId="0" borderId="1" xfId="0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78" fontId="4" fillId="0" borderId="1" xfId="1" applyFont="1" applyFill="1" applyBorder="1" applyAlignment="1">
      <alignment vertical="center"/>
    </xf>
    <xf numFmtId="182" fontId="4" fillId="0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181" fontId="4" fillId="0" borderId="2" xfId="3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80" fontId="4" fillId="0" borderId="1" xfId="0" quotePrefix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horizontal="center" vertical="center"/>
    </xf>
    <xf numFmtId="181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183" fontId="4" fillId="0" borderId="1" xfId="0" applyNumberFormat="1" applyFont="1" applyFill="1" applyBorder="1" applyAlignment="1">
      <alignment horizontal="center" vertical="center"/>
    </xf>
    <xf numFmtId="178" fontId="4" fillId="0" borderId="0" xfId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178" fontId="4" fillId="0" borderId="1" xfId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4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2" fontId="1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>
      <alignment vertical="center"/>
    </xf>
    <xf numFmtId="0" fontId="20" fillId="0" borderId="1" xfId="0" applyFont="1" applyFill="1" applyBorder="1">
      <alignment vertical="center"/>
    </xf>
    <xf numFmtId="184" fontId="4" fillId="0" borderId="1" xfId="0" applyNumberFormat="1" applyFont="1" applyFill="1" applyBorder="1" applyAlignment="1">
      <alignment horizontal="center" vertical="center"/>
    </xf>
    <xf numFmtId="178" fontId="4" fillId="0" borderId="1" xfId="1" applyFont="1" applyFill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22" fillId="0" borderId="1" xfId="0" applyFont="1" applyFill="1" applyBorder="1">
      <alignment vertical="center"/>
    </xf>
    <xf numFmtId="0" fontId="8" fillId="0" borderId="0" xfId="0" applyFont="1" applyAlignment="1">
      <alignment horizontal="left" vertical="center" wrapText="1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4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 wrapText="1"/>
    </xf>
    <xf numFmtId="182" fontId="4" fillId="0" borderId="0" xfId="0" applyNumberFormat="1" applyFont="1" applyFill="1" applyBorder="1" applyAlignment="1">
      <alignment horizontal="center"/>
    </xf>
    <xf numFmtId="179" fontId="4" fillId="0" borderId="0" xfId="1" applyNumberFormat="1" applyFont="1" applyFill="1" applyBorder="1" applyAlignment="1">
      <alignment horizontal="center" vertical="center"/>
    </xf>
    <xf numFmtId="178" fontId="4" fillId="0" borderId="11" xfId="1" applyFont="1" applyFill="1" applyBorder="1" applyAlignment="1">
      <alignment horizontal="center" vertical="center" wrapText="1"/>
    </xf>
    <xf numFmtId="178" fontId="4" fillId="0" borderId="1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80" fontId="16" fillId="0" borderId="1" xfId="0" applyNumberFormat="1" applyFont="1" applyFill="1" applyBorder="1" applyAlignment="1">
      <alignment horizontal="center" vertical="center" wrapText="1"/>
    </xf>
    <xf numFmtId="179" fontId="17" fillId="0" borderId="1" xfId="1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179" fontId="4" fillId="0" borderId="0" xfId="1" applyNumberFormat="1" applyFont="1" applyFill="1" applyAlignment="1">
      <alignment horizontal="center" vertical="center"/>
    </xf>
    <xf numFmtId="178" fontId="4" fillId="0" borderId="0" xfId="1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179" fontId="7" fillId="0" borderId="1" xfId="1" applyNumberFormat="1" applyFont="1" applyFill="1" applyBorder="1" applyAlignment="1">
      <alignment horizontal="center" vertical="center" wrapText="1" shrinkToFit="1"/>
    </xf>
    <xf numFmtId="2" fontId="7" fillId="0" borderId="1" xfId="1" applyNumberFormat="1" applyFont="1" applyFill="1" applyBorder="1" applyAlignment="1">
      <alignment horizontal="center" vertical="center" wrapText="1"/>
    </xf>
    <xf numFmtId="2" fontId="7" fillId="0" borderId="2" xfId="3" applyNumberFormat="1" applyFont="1" applyFill="1" applyBorder="1" applyAlignment="1">
      <alignment horizontal="center" vertical="center" wrapText="1"/>
    </xf>
    <xf numFmtId="178" fontId="7" fillId="0" borderId="1" xfId="1" applyNumberFormat="1" applyFont="1" applyFill="1" applyBorder="1" applyAlignment="1">
      <alignment horizontal="center" vertical="center" wrapText="1" shrinkToFit="1"/>
    </xf>
    <xf numFmtId="2" fontId="7" fillId="0" borderId="1" xfId="0" applyNumberFormat="1" applyFont="1" applyFill="1" applyBorder="1" applyAlignment="1">
      <alignment horizontal="center" vertical="center" wrapText="1"/>
    </xf>
    <xf numFmtId="178" fontId="7" fillId="0" borderId="1" xfId="1" applyFont="1" applyFill="1" applyBorder="1" applyAlignment="1">
      <alignment horizontal="center" vertical="center" wrapText="1" shrinkToFit="1"/>
    </xf>
    <xf numFmtId="2" fontId="7" fillId="0" borderId="1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178" fontId="4" fillId="0" borderId="1" xfId="1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>
      <alignment vertical="center"/>
    </xf>
    <xf numFmtId="2" fontId="4" fillId="0" borderId="0" xfId="1" applyNumberFormat="1" applyFont="1" applyFill="1" applyBorder="1" applyAlignment="1">
      <alignment horizontal="center" vertical="center"/>
    </xf>
    <xf numFmtId="178" fontId="4" fillId="0" borderId="0" xfId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178" fontId="4" fillId="0" borderId="4" xfId="1" applyNumberFormat="1" applyFont="1" applyFill="1" applyBorder="1" applyAlignment="1">
      <alignment horizontal="left" vertical="center"/>
    </xf>
    <xf numFmtId="178" fontId="4" fillId="0" borderId="5" xfId="1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8" fontId="4" fillId="0" borderId="0" xfId="1" applyNumberFormat="1" applyFont="1" applyFill="1" applyBorder="1" applyAlignment="1">
      <alignment horizontal="left" vertical="center"/>
    </xf>
    <xf numFmtId="178" fontId="4" fillId="0" borderId="7" xfId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178" fontId="4" fillId="0" borderId="9" xfId="1" applyNumberFormat="1" applyFont="1" applyFill="1" applyBorder="1" applyAlignment="1">
      <alignment horizontal="left" vertical="center"/>
    </xf>
    <xf numFmtId="178" fontId="4" fillId="0" borderId="10" xfId="1" applyFont="1" applyFill="1" applyBorder="1" applyAlignment="1">
      <alignment horizontal="center" vertical="center"/>
    </xf>
  </cellXfs>
  <cellStyles count="23">
    <cellStyle name="Hipervínculo" xfId="14"/>
    <cellStyle name="Hipervínculo visitado" xfId="15"/>
    <cellStyle name="Hipervínculo_HV0470 TRENDLY" xfId="16"/>
    <cellStyle name="Normal 2" xfId="3"/>
    <cellStyle name="Normal 4" xfId="2"/>
    <cellStyle name="常规" xfId="0" builtinId="0"/>
    <cellStyle name="常规 2" xfId="5"/>
    <cellStyle name="常规 2 2" xfId="17"/>
    <cellStyle name="常规 3" xfId="6"/>
    <cellStyle name="常规 3 2" xfId="18"/>
    <cellStyle name="常规 4" xfId="7"/>
    <cellStyle name="常规 4 2" xfId="19"/>
    <cellStyle name="常规 5" xfId="8"/>
    <cellStyle name="常规 5 2" xfId="20"/>
    <cellStyle name="常规 6" xfId="9"/>
    <cellStyle name="常规 7" xfId="10"/>
    <cellStyle name="常规 8" xfId="11"/>
    <cellStyle name="貨幣 2" xfId="21"/>
    <cellStyle name="千分位 2" xfId="22"/>
    <cellStyle name="千位分隔" xfId="1" builtinId="3"/>
    <cellStyle name="千位分隔 2" xfId="12"/>
    <cellStyle name="一般 2" xfId="4"/>
    <cellStyle name="一般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47624</xdr:rowOff>
    </xdr:from>
    <xdr:to>
      <xdr:col>14</xdr:col>
      <xdr:colOff>334108</xdr:colOff>
      <xdr:row>41</xdr:row>
      <xdr:rowOff>58615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xmlns="" id="{54E76D23-E75E-472F-BACD-4AAF55B7D97F}"/>
            </a:ext>
          </a:extLst>
        </xdr:cNvPr>
        <xdr:cNvSpPr txBox="1"/>
      </xdr:nvSpPr>
      <xdr:spPr>
        <a:xfrm>
          <a:off x="342900" y="252778"/>
          <a:ext cx="8525608" cy="82171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100"/>
            <a:t>1.  PO input starting from 2018.09.01</a:t>
          </a:r>
        </a:p>
        <a:p>
          <a:r>
            <a:rPr lang="en-US" altLang="zh-TW" sz="1100"/>
            <a:t>     Especially</a:t>
          </a:r>
          <a:r>
            <a:rPr lang="en-US" altLang="zh-TW" sz="1100" baseline="0"/>
            <a:t>  a) Hotline_Haband </a:t>
          </a:r>
          <a:r>
            <a:rPr lang="en-US" altLang="zh-TW" sz="1100"/>
            <a:t>:</a:t>
          </a:r>
          <a:r>
            <a:rPr lang="en-US" altLang="zh-TW" sz="1100" baseline="0"/>
            <a:t> PO input date 25 July 2018 that it have two PO's included</a:t>
          </a:r>
        </a:p>
        <a:p>
          <a:r>
            <a:rPr lang="en-US" altLang="zh-TW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Hotline_Base , Almost, G &amp; E, Hotline</a:t>
          </a:r>
          <a:r>
            <a:rPr lang="en-US" altLang="zh-TW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&amp; Notation : Due to payment will be changed in New Bank A/C ( BOCHK) for easy tracking.</a:t>
          </a:r>
          <a:endParaRPr lang="zh-TW" altLang="zh-TW">
            <a:effectLst/>
          </a:endParaRPr>
        </a:p>
        <a:p>
          <a:r>
            <a:rPr lang="en-US" altLang="zh-TW" sz="1100"/>
            <a:t>2.  Invoice starting</a:t>
          </a:r>
          <a:r>
            <a:rPr lang="en-US" altLang="zh-TW" sz="1100" baseline="0"/>
            <a:t> from the po date 2018 09 01 that made.</a:t>
          </a:r>
        </a:p>
        <a:p>
          <a:r>
            <a:rPr lang="en-US" altLang="zh-TW" sz="1100" baseline="0"/>
            <a:t>3.  Hotline : hotline avenue</a:t>
          </a:r>
        </a:p>
        <a:p>
          <a:r>
            <a:rPr lang="en-US" altLang="zh-TW" sz="1100" baseline="0"/>
            <a:t>                      hotline Dr. Leonard</a:t>
          </a:r>
        </a:p>
        <a:p>
          <a:r>
            <a:rPr lang="en-US" altLang="zh-TW" sz="1100" baseline="0"/>
            <a:t>                      EJ  Avenue</a:t>
          </a:r>
        </a:p>
        <a:p>
          <a:r>
            <a:rPr lang="en-US" altLang="zh-TW" sz="1100" baseline="0"/>
            <a:t>                      EJ avenue s@h</a:t>
          </a:r>
        </a:p>
        <a:p>
          <a:r>
            <a:rPr lang="en-US" altLang="zh-TW" sz="1100" baseline="0"/>
            <a:t>                      EJ </a:t>
          </a:r>
          <a:r>
            <a:rPr lang="en-GB" altLang="zh-H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HABAND</a:t>
          </a:r>
          <a:r>
            <a:rPr lang="en-GB" altLang="zh-HK"/>
            <a:t> </a:t>
          </a:r>
          <a:endParaRPr lang="en-US" altLang="zh-TW" sz="1100" baseline="0"/>
        </a:p>
        <a:p>
          <a:r>
            <a:rPr lang="en-US" altLang="zh-TW" sz="1100" baseline="0"/>
            <a:t>4.  Store move to RDG</a:t>
          </a:r>
        </a:p>
        <a:p>
          <a:r>
            <a:rPr lang="en-US" altLang="zh-TW" sz="1100" baseline="0"/>
            <a:t>5.  steinmark move to reunited</a:t>
          </a:r>
        </a:p>
        <a:p>
          <a:r>
            <a:rPr lang="en-US" altLang="zh-TW" sz="1100" baseline="0"/>
            <a:t>6.  loorSET move to reunited</a:t>
          </a:r>
        </a:p>
        <a:p>
          <a:r>
            <a:rPr lang="en-US" altLang="zh-TW" sz="1100" baseline="0"/>
            <a:t>7.  This report would be updated on MON WED FRI Before 5:30 PM</a:t>
          </a:r>
        </a:p>
        <a:p>
          <a:r>
            <a:rPr lang="en-US" altLang="zh-TW" sz="1100" baseline="0"/>
            <a:t>     File Name : Comm Chart 2018.10.29_Mon</a:t>
          </a:r>
        </a:p>
        <a:p>
          <a:r>
            <a:rPr lang="en-US" altLang="zh-TW" sz="1100" baseline="0"/>
            <a:t>8.  Marked down Invoice No#  with PO No# :</a:t>
          </a:r>
        </a:p>
        <a:p>
          <a:r>
            <a:rPr lang="en-US" altLang="zh-TW" sz="1100" baseline="0"/>
            <a:t>     a. If Delivery Qty is not same as Order Qty, need to add the index for writing record.</a:t>
          </a:r>
        </a:p>
        <a:p>
          <a:r>
            <a:rPr lang="en-US" altLang="zh-TW" sz="1100" baseline="0"/>
            <a:t>         Original PO Order Qty : 380 ; O/S : 60 ;</a:t>
          </a:r>
        </a:p>
        <a:p>
          <a:r>
            <a:rPr lang="en-US" altLang="zh-TW" sz="1100" baseline="0"/>
            <a:t>         1/11 : 50 by Fedex ; O/S : 10</a:t>
          </a:r>
        </a:p>
        <a:p>
          <a:r>
            <a:rPr lang="en-US" altLang="zh-TW" sz="1100" baseline="0"/>
            <a:t>     b. Marked actual Delivery Oty in Order Qty field.</a:t>
          </a:r>
        </a:p>
        <a:p>
          <a:r>
            <a:rPr lang="en-US" altLang="zh-TW" sz="1100" baseline="0"/>
            <a:t>     c. If the O/S Qty will delivery to Customer, need to add one row for same PO No# and mark down the relative  record (Actual ETD, Qty ...).</a:t>
          </a:r>
        </a:p>
        <a:p>
          <a:r>
            <a:rPr lang="en-US" altLang="zh-TW" sz="1100" baseline="0"/>
            <a:t>9.  </a:t>
          </a:r>
          <a:r>
            <a:rPr lang="en-US" altLang="zh-TW" sz="1100" u="sng" baseline="0"/>
            <a:t>Payment Settled Amount</a:t>
          </a:r>
          <a:endParaRPr lang="en-US" altLang="zh-TW" sz="1100" u="none" baseline="0"/>
        </a:p>
        <a:p>
          <a:r>
            <a:rPr lang="en-US" altLang="zh-TW" sz="1100" u="none" baseline="0"/>
            <a:t>     If it has partial payment , need to add the index for writing record.</a:t>
          </a:r>
        </a:p>
        <a:p>
          <a:r>
            <a:rPr lang="en-US" altLang="zh-TW" sz="1100" u="none" baseline="0"/>
            <a:t>10. Actual ETD had difference by Original ETD, need to add the index for writing record ( ETD  </a:t>
          </a:r>
          <a:r>
            <a:rPr lang="en-US" altLang="zh-TW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&amp; ETA Date )</a:t>
          </a:r>
          <a:r>
            <a:rPr lang="en-US" altLang="zh-TW" sz="1100" u="none" baseline="0"/>
            <a:t> . </a:t>
          </a:r>
        </a:p>
        <a:p>
          <a:r>
            <a:rPr lang="en-US" altLang="zh-TW" sz="1100" u="none" baseline="0"/>
            <a:t>11. Start on 2018.12.10 :  a) If the ETD / Unit price / POs Number has changed , add the index infomation.</a:t>
          </a:r>
          <a:endParaRPr lang="en-US" altLang="zh-TW" sz="1100" u="sng" baseline="0"/>
        </a:p>
        <a:p>
          <a:r>
            <a:rPr lang="en-US" altLang="zh-TW" sz="1100" baseline="0"/>
            <a:t>                                              b) If cancelled POs remark in Customer name_note_sheet</a:t>
          </a:r>
        </a:p>
        <a:p>
          <a:r>
            <a:rPr lang="en-US" altLang="zh-TW" sz="1100" baseline="0"/>
            <a:t>12. Start on 2018.12.17 : ETD field is inputted the Actual ETD, if difference, add index to remark.</a:t>
          </a:r>
        </a:p>
        <a:p>
          <a:r>
            <a:rPr lang="en-US" altLang="zh-TW" sz="1100" baseline="0"/>
            <a:t>13. Spec. Comm </a:t>
          </a:r>
        </a:p>
        <a:p>
          <a:r>
            <a:rPr lang="en-US" altLang="zh-TW" sz="1100" baseline="0"/>
            <a:t>       a) Hotline_Avenue &amp; EJ Avenue : </a:t>
          </a:r>
        </a:p>
        <a:p>
          <a:r>
            <a:rPr lang="en-US" altLang="zh-TW" sz="1100" baseline="0"/>
            <a:t>            According to Lillian’s Spec. comm table dd 2018.12.20, all relative data has updated in file.</a:t>
          </a:r>
        </a:p>
        <a:p>
          <a:r>
            <a:rPr lang="en-US" altLang="zh-TW" sz="1100" baseline="0"/>
            <a:t>            Due to define the Spec comm 1 and comm 2, the Fiber Content need to add in the field of “ Description “.</a:t>
          </a:r>
        </a:p>
        <a:p>
          <a:r>
            <a:rPr lang="en-US" altLang="zh-TW" sz="1100" baseline="0"/>
            <a:t>            Start date : ETD : After 2018.12.17 of all POs.</a:t>
          </a:r>
        </a:p>
        <a:p>
          <a:r>
            <a:rPr lang="en-US" altLang="zh-TW" sz="1100" baseline="0"/>
            <a:t>       b) Hotline_Haband : No Spec. comm.</a:t>
          </a:r>
        </a:p>
        <a:p>
          <a:endParaRPr lang="en-US" altLang="zh-TW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104"/>
  <sheetViews>
    <sheetView tabSelected="1" zoomScale="89" zoomScaleNormal="60" workbookViewId="0">
      <pane ySplit="2" topLeftCell="A3" activePane="bottomLeft" state="frozen"/>
      <selection pane="bottomLeft" sqref="A1:XFD1048576"/>
    </sheetView>
  </sheetViews>
  <sheetFormatPr defaultColWidth="21" defaultRowHeight="28.5" customHeight="1"/>
  <cols>
    <col min="1" max="1" width="18.5" style="107" customWidth="1"/>
    <col min="2" max="2" width="11.875" style="45" customWidth="1"/>
    <col min="3" max="3" width="10.625" style="45" customWidth="1"/>
    <col min="4" max="4" width="14.75" style="45" customWidth="1"/>
    <col min="5" max="5" width="12.375" style="45" customWidth="1"/>
    <col min="6" max="6" width="32.25" style="46" customWidth="1"/>
    <col min="7" max="7" width="11.875" style="45" customWidth="1"/>
    <col min="8" max="8" width="11.375" style="45" customWidth="1"/>
    <col min="9" max="9" width="8.125" style="45" customWidth="1"/>
    <col min="10" max="10" width="7.875" style="83" customWidth="1"/>
    <col min="11" max="11" width="9.625" style="45" customWidth="1"/>
    <col min="12" max="12" width="10.75" style="45" customWidth="1"/>
    <col min="13" max="13" width="9.875" style="45" customWidth="1"/>
    <col min="14" max="14" width="12.75" style="45" customWidth="1"/>
    <col min="15" max="15" width="12.375" style="84" customWidth="1"/>
    <col min="16" max="16" width="11.75" style="45" customWidth="1"/>
    <col min="17" max="17" width="12.25" style="44" customWidth="1"/>
    <col min="18" max="18" width="12.875" style="44" customWidth="1"/>
    <col min="19" max="19" width="21.875" style="45" customWidth="1"/>
    <col min="20" max="20" width="30" style="42" customWidth="1"/>
    <col min="21" max="16384" width="21" style="41"/>
  </cols>
  <sheetData>
    <row r="1" spans="1:24" ht="28.5" customHeight="1">
      <c r="A1" s="46" t="s">
        <v>44</v>
      </c>
      <c r="F1" s="82" t="s">
        <v>48</v>
      </c>
      <c r="N1" s="84"/>
      <c r="O1" s="45"/>
      <c r="P1" s="44"/>
      <c r="R1" s="45"/>
      <c r="S1" s="42"/>
      <c r="T1" s="41"/>
    </row>
    <row r="2" spans="1:24" ht="28.5" customHeight="1">
      <c r="A2" s="85" t="s">
        <v>47</v>
      </c>
      <c r="B2" s="86" t="s">
        <v>32</v>
      </c>
      <c r="C2" s="87" t="s">
        <v>1</v>
      </c>
      <c r="D2" s="87" t="s">
        <v>0</v>
      </c>
      <c r="E2" s="88" t="s">
        <v>14</v>
      </c>
      <c r="F2" s="89" t="s">
        <v>13</v>
      </c>
      <c r="G2" s="87" t="s">
        <v>7</v>
      </c>
      <c r="H2" s="90" t="s">
        <v>9</v>
      </c>
      <c r="I2" s="90" t="s">
        <v>6</v>
      </c>
      <c r="J2" s="91" t="s">
        <v>33</v>
      </c>
      <c r="K2" s="92" t="s">
        <v>12</v>
      </c>
      <c r="L2" s="92" t="s">
        <v>45</v>
      </c>
      <c r="M2" s="93" t="s">
        <v>10</v>
      </c>
      <c r="N2" s="94" t="s">
        <v>49</v>
      </c>
      <c r="O2" s="95" t="s">
        <v>46</v>
      </c>
      <c r="P2" s="96" t="s">
        <v>11</v>
      </c>
      <c r="Q2" s="96" t="s">
        <v>50</v>
      </c>
      <c r="R2" s="85" t="s">
        <v>34</v>
      </c>
      <c r="S2" s="97" t="s">
        <v>2</v>
      </c>
      <c r="T2" s="41"/>
    </row>
    <row r="3" spans="1:24" ht="28.5" customHeight="1">
      <c r="A3" s="29" t="s">
        <v>125</v>
      </c>
      <c r="B3" s="34">
        <v>43363</v>
      </c>
      <c r="C3" s="3">
        <v>14347</v>
      </c>
      <c r="D3" s="3" t="s">
        <v>35</v>
      </c>
      <c r="E3" s="4" t="s">
        <v>39</v>
      </c>
      <c r="F3" s="10" t="s">
        <v>143</v>
      </c>
      <c r="G3" s="8">
        <v>43451</v>
      </c>
      <c r="H3" s="9">
        <v>43481</v>
      </c>
      <c r="I3" s="5" t="s">
        <v>36</v>
      </c>
      <c r="J3" s="14">
        <v>12000</v>
      </c>
      <c r="K3" s="6">
        <v>4.5</v>
      </c>
      <c r="L3" s="20">
        <f>+K3*J3</f>
        <v>54000</v>
      </c>
      <c r="M3" s="35">
        <v>4.3499999999999996</v>
      </c>
      <c r="N3" s="20">
        <f t="shared" ref="N3:N15" si="0">+M3*J3</f>
        <v>52199.999999999993</v>
      </c>
      <c r="O3" s="12">
        <f t="shared" ref="O3:O15" si="1">+K3-M3</f>
        <v>0.15000000000000036</v>
      </c>
      <c r="P3" s="23">
        <f t="shared" ref="P3:P15" si="2">+O3*J3</f>
        <v>1800.0000000000043</v>
      </c>
      <c r="Q3" s="7"/>
      <c r="R3" s="20" t="s">
        <v>43</v>
      </c>
      <c r="S3" s="10" t="s">
        <v>124</v>
      </c>
      <c r="T3" s="10"/>
    </row>
    <row r="4" spans="1:24" ht="28.5" customHeight="1">
      <c r="A4" s="29" t="s">
        <v>125</v>
      </c>
      <c r="B4" s="34">
        <v>43363</v>
      </c>
      <c r="C4" s="16">
        <v>14351</v>
      </c>
      <c r="D4" s="16" t="s">
        <v>37</v>
      </c>
      <c r="E4" s="36" t="s">
        <v>39</v>
      </c>
      <c r="F4" s="10" t="s">
        <v>136</v>
      </c>
      <c r="G4" s="34">
        <v>43451</v>
      </c>
      <c r="H4" s="9">
        <v>43481</v>
      </c>
      <c r="I4" s="5" t="s">
        <v>36</v>
      </c>
      <c r="J4" s="38">
        <v>12000</v>
      </c>
      <c r="K4" s="20">
        <v>4.6500000000000004</v>
      </c>
      <c r="L4" s="20">
        <f t="shared" ref="L4:L15" si="3">+K4*J4</f>
        <v>55800.000000000007</v>
      </c>
      <c r="M4" s="39">
        <v>4.5</v>
      </c>
      <c r="N4" s="20">
        <f t="shared" si="0"/>
        <v>54000</v>
      </c>
      <c r="O4" s="12">
        <f t="shared" si="1"/>
        <v>0.15000000000000036</v>
      </c>
      <c r="P4" s="23">
        <f t="shared" si="2"/>
        <v>1800.0000000000043</v>
      </c>
      <c r="Q4" s="23"/>
      <c r="R4" s="20" t="s">
        <v>43</v>
      </c>
      <c r="S4" s="10" t="s">
        <v>124</v>
      </c>
      <c r="T4" s="41"/>
      <c r="U4" s="40"/>
      <c r="V4" s="40"/>
      <c r="W4" s="40"/>
      <c r="X4" s="40"/>
    </row>
    <row r="5" spans="1:24" ht="28.5" customHeight="1">
      <c r="A5" s="29" t="s">
        <v>140</v>
      </c>
      <c r="B5" s="34">
        <v>43300</v>
      </c>
      <c r="C5" s="16">
        <v>16634</v>
      </c>
      <c r="D5" s="36" t="s">
        <v>69</v>
      </c>
      <c r="E5" s="98" t="s">
        <v>68</v>
      </c>
      <c r="F5" s="10" t="s">
        <v>137</v>
      </c>
      <c r="G5" s="34">
        <v>43424</v>
      </c>
      <c r="H5" s="9">
        <v>43479</v>
      </c>
      <c r="I5" s="5" t="s">
        <v>36</v>
      </c>
      <c r="J5" s="38">
        <v>5400</v>
      </c>
      <c r="K5" s="20">
        <v>4.25</v>
      </c>
      <c r="L5" s="20">
        <f t="shared" si="3"/>
        <v>22950</v>
      </c>
      <c r="M5" s="39">
        <v>4.25</v>
      </c>
      <c r="N5" s="20">
        <f t="shared" ref="N5" si="4">+M5*J5</f>
        <v>22950</v>
      </c>
      <c r="O5" s="12">
        <f t="shared" ref="O5" si="5">+K5-M5</f>
        <v>0</v>
      </c>
      <c r="P5" s="23">
        <f t="shared" ref="P5" si="6">+O5*J5</f>
        <v>0</v>
      </c>
      <c r="Q5" s="23">
        <f>L5</f>
        <v>22950</v>
      </c>
      <c r="R5" s="20" t="s">
        <v>43</v>
      </c>
      <c r="S5" s="76" t="s">
        <v>144</v>
      </c>
      <c r="T5" s="41"/>
      <c r="U5" s="40"/>
      <c r="V5" s="40"/>
      <c r="W5" s="40"/>
      <c r="X5" s="40"/>
    </row>
    <row r="6" spans="1:24" ht="28.5" customHeight="1">
      <c r="A6" s="29" t="s">
        <v>140</v>
      </c>
      <c r="B6" s="34">
        <v>43300</v>
      </c>
      <c r="C6" s="16">
        <v>16932</v>
      </c>
      <c r="D6" s="36" t="s">
        <v>69</v>
      </c>
      <c r="E6" s="98" t="s">
        <v>68</v>
      </c>
      <c r="F6" s="10" t="s">
        <v>137</v>
      </c>
      <c r="G6" s="34">
        <v>43424</v>
      </c>
      <c r="H6" s="9">
        <v>43479</v>
      </c>
      <c r="I6" s="5" t="s">
        <v>36</v>
      </c>
      <c r="J6" s="38">
        <v>4200</v>
      </c>
      <c r="K6" s="20">
        <v>4.25</v>
      </c>
      <c r="L6" s="20">
        <f t="shared" ref="L6" si="7">+K6*J6</f>
        <v>17850</v>
      </c>
      <c r="M6" s="39">
        <v>4.25</v>
      </c>
      <c r="N6" s="20">
        <f t="shared" ref="N6" si="8">+M6*J6</f>
        <v>17850</v>
      </c>
      <c r="O6" s="12">
        <f t="shared" ref="O6" si="9">+K6-M6</f>
        <v>0</v>
      </c>
      <c r="P6" s="23">
        <f t="shared" ref="P6" si="10">+O6*J6</f>
        <v>0</v>
      </c>
      <c r="Q6" s="23">
        <f t="shared" ref="Q6:Q8" si="11">L6</f>
        <v>17850</v>
      </c>
      <c r="R6" s="20" t="s">
        <v>43</v>
      </c>
      <c r="S6" s="77"/>
      <c r="T6" s="41"/>
      <c r="U6" s="40"/>
      <c r="V6" s="40"/>
      <c r="W6" s="40"/>
      <c r="X6" s="40"/>
    </row>
    <row r="7" spans="1:24" ht="28.5" customHeight="1">
      <c r="A7" s="29" t="s">
        <v>125</v>
      </c>
      <c r="B7" s="34">
        <v>43418</v>
      </c>
      <c r="C7" s="16">
        <v>17985</v>
      </c>
      <c r="D7" s="16" t="s">
        <v>70</v>
      </c>
      <c r="E7" s="16" t="s">
        <v>51</v>
      </c>
      <c r="F7" s="10" t="s">
        <v>145</v>
      </c>
      <c r="G7" s="34">
        <v>43485</v>
      </c>
      <c r="H7" s="9">
        <v>43476</v>
      </c>
      <c r="I7" s="5" t="s">
        <v>36</v>
      </c>
      <c r="J7" s="38">
        <v>72</v>
      </c>
      <c r="K7" s="20">
        <v>5.75</v>
      </c>
      <c r="L7" s="20">
        <f>+K7*J7</f>
        <v>414</v>
      </c>
      <c r="M7" s="39">
        <v>5.4619999999999997</v>
      </c>
      <c r="N7" s="19">
        <f>+M7*J7</f>
        <v>393.26400000000001</v>
      </c>
      <c r="O7" s="18">
        <f>+K7-M7</f>
        <v>0.28800000000000026</v>
      </c>
      <c r="P7" s="23">
        <f>+O7*J7</f>
        <v>20.736000000000018</v>
      </c>
      <c r="Q7" s="23">
        <f t="shared" si="11"/>
        <v>414</v>
      </c>
      <c r="R7" s="20" t="s">
        <v>43</v>
      </c>
      <c r="S7" s="10" t="s">
        <v>124</v>
      </c>
      <c r="T7" s="40"/>
      <c r="U7" s="40"/>
      <c r="V7" s="40"/>
      <c r="W7" s="40"/>
      <c r="X7" s="40"/>
    </row>
    <row r="8" spans="1:24" ht="28.5" customHeight="1">
      <c r="A8" s="29" t="s">
        <v>125</v>
      </c>
      <c r="B8" s="34">
        <v>43418</v>
      </c>
      <c r="C8" s="16">
        <v>17986</v>
      </c>
      <c r="D8" s="16" t="s">
        <v>70</v>
      </c>
      <c r="E8" s="16" t="s">
        <v>74</v>
      </c>
      <c r="F8" s="10" t="s">
        <v>145</v>
      </c>
      <c r="G8" s="34">
        <v>43485</v>
      </c>
      <c r="H8" s="9">
        <v>43476</v>
      </c>
      <c r="I8" s="5" t="s">
        <v>36</v>
      </c>
      <c r="J8" s="38">
        <v>300</v>
      </c>
      <c r="K8" s="20">
        <v>5.75</v>
      </c>
      <c r="L8" s="20">
        <f>+K8*J8</f>
        <v>1725</v>
      </c>
      <c r="M8" s="39">
        <v>5.4619999999999997</v>
      </c>
      <c r="N8" s="19">
        <f>+M8*J8</f>
        <v>1638.6</v>
      </c>
      <c r="O8" s="18">
        <f>+K8-M8</f>
        <v>0.28800000000000026</v>
      </c>
      <c r="P8" s="23">
        <f>+O8*J8</f>
        <v>86.400000000000077</v>
      </c>
      <c r="Q8" s="23">
        <f t="shared" si="11"/>
        <v>1725</v>
      </c>
      <c r="R8" s="20" t="s">
        <v>43</v>
      </c>
      <c r="S8" s="10" t="s">
        <v>124</v>
      </c>
      <c r="T8" s="40"/>
      <c r="U8" s="40"/>
      <c r="V8" s="40"/>
      <c r="W8" s="40"/>
      <c r="X8" s="40"/>
    </row>
    <row r="9" spans="1:24" ht="28.5" customHeight="1">
      <c r="A9" s="29" t="s">
        <v>125</v>
      </c>
      <c r="B9" s="34">
        <v>43376</v>
      </c>
      <c r="C9" s="48">
        <v>17405</v>
      </c>
      <c r="D9" s="99" t="s">
        <v>38</v>
      </c>
      <c r="E9" s="99" t="s">
        <v>42</v>
      </c>
      <c r="F9" s="10" t="s">
        <v>146</v>
      </c>
      <c r="G9" s="37">
        <v>43500</v>
      </c>
      <c r="H9" s="9">
        <v>43507</v>
      </c>
      <c r="I9" s="5" t="s">
        <v>36</v>
      </c>
      <c r="J9" s="38">
        <v>1200</v>
      </c>
      <c r="K9" s="100">
        <v>7.45</v>
      </c>
      <c r="L9" s="20">
        <f t="shared" si="3"/>
        <v>8940</v>
      </c>
      <c r="M9" s="39">
        <v>7.077</v>
      </c>
      <c r="N9" s="20">
        <f t="shared" si="0"/>
        <v>8492.4</v>
      </c>
      <c r="O9" s="12">
        <f t="shared" si="1"/>
        <v>0.37300000000000022</v>
      </c>
      <c r="P9" s="23">
        <f t="shared" si="2"/>
        <v>447.60000000000025</v>
      </c>
      <c r="Q9" s="23"/>
      <c r="R9" s="20" t="s">
        <v>43</v>
      </c>
      <c r="S9" s="10" t="s">
        <v>124</v>
      </c>
      <c r="T9" s="41"/>
      <c r="U9" s="40"/>
      <c r="V9" s="40"/>
      <c r="W9" s="40"/>
      <c r="X9" s="40"/>
    </row>
    <row r="10" spans="1:24" ht="28.5" customHeight="1">
      <c r="A10" s="29" t="s">
        <v>125</v>
      </c>
      <c r="B10" s="34">
        <v>43404</v>
      </c>
      <c r="C10" s="16">
        <v>17645</v>
      </c>
      <c r="D10" s="16" t="s">
        <v>70</v>
      </c>
      <c r="E10" s="36" t="s">
        <v>75</v>
      </c>
      <c r="F10" s="10" t="s">
        <v>145</v>
      </c>
      <c r="G10" s="34">
        <v>43504</v>
      </c>
      <c r="H10" s="9">
        <v>43511</v>
      </c>
      <c r="I10" s="5" t="s">
        <v>36</v>
      </c>
      <c r="J10" s="38">
        <v>7200</v>
      </c>
      <c r="K10" s="20">
        <v>6.25</v>
      </c>
      <c r="L10" s="20">
        <f t="shared" si="3"/>
        <v>45000</v>
      </c>
      <c r="M10" s="39">
        <v>5.9370000000000003</v>
      </c>
      <c r="N10" s="20">
        <f t="shared" si="0"/>
        <v>42746.400000000001</v>
      </c>
      <c r="O10" s="12">
        <f t="shared" si="1"/>
        <v>0.31299999999999972</v>
      </c>
      <c r="P10" s="23">
        <f t="shared" si="2"/>
        <v>2253.5999999999981</v>
      </c>
      <c r="Q10" s="23"/>
      <c r="R10" s="20" t="s">
        <v>43</v>
      </c>
      <c r="S10" s="10" t="s">
        <v>124</v>
      </c>
      <c r="T10" s="41"/>
      <c r="U10" s="40"/>
      <c r="V10" s="40"/>
      <c r="W10" s="40"/>
      <c r="X10" s="40"/>
    </row>
    <row r="11" spans="1:24" ht="28.5" customHeight="1">
      <c r="A11" s="29" t="s">
        <v>125</v>
      </c>
      <c r="B11" s="34">
        <v>43409</v>
      </c>
      <c r="C11" s="16">
        <v>17911</v>
      </c>
      <c r="D11" s="16" t="s">
        <v>147</v>
      </c>
      <c r="E11" s="36" t="s">
        <v>42</v>
      </c>
      <c r="F11" s="10" t="s">
        <v>148</v>
      </c>
      <c r="G11" s="34">
        <v>43504</v>
      </c>
      <c r="H11" s="9">
        <v>43511</v>
      </c>
      <c r="I11" s="5" t="s">
        <v>36</v>
      </c>
      <c r="J11" s="38">
        <v>2000</v>
      </c>
      <c r="K11" s="20">
        <v>11.08</v>
      </c>
      <c r="L11" s="20">
        <f t="shared" si="3"/>
        <v>22160</v>
      </c>
      <c r="M11" s="39">
        <v>10.526</v>
      </c>
      <c r="N11" s="20">
        <f t="shared" si="0"/>
        <v>21052</v>
      </c>
      <c r="O11" s="12">
        <f t="shared" si="1"/>
        <v>0.55400000000000027</v>
      </c>
      <c r="P11" s="23">
        <f t="shared" si="2"/>
        <v>1108.0000000000005</v>
      </c>
      <c r="Q11" s="23"/>
      <c r="R11" s="20" t="s">
        <v>43</v>
      </c>
      <c r="S11" s="10" t="s">
        <v>124</v>
      </c>
      <c r="T11" s="40"/>
      <c r="U11" s="40"/>
      <c r="V11" s="40"/>
      <c r="W11" s="40"/>
      <c r="X11" s="40"/>
    </row>
    <row r="12" spans="1:24" ht="28.5" customHeight="1">
      <c r="A12" s="56" t="s">
        <v>127</v>
      </c>
      <c r="B12" s="34">
        <v>43430</v>
      </c>
      <c r="C12" s="16">
        <v>18042</v>
      </c>
      <c r="D12" s="16" t="s">
        <v>149</v>
      </c>
      <c r="E12" s="16" t="s">
        <v>71</v>
      </c>
      <c r="F12" s="10" t="s">
        <v>135</v>
      </c>
      <c r="G12" s="34">
        <v>43612</v>
      </c>
      <c r="H12" s="9" t="s">
        <v>201</v>
      </c>
      <c r="I12" s="5" t="s">
        <v>36</v>
      </c>
      <c r="J12" s="38">
        <v>15712</v>
      </c>
      <c r="K12" s="20">
        <v>5.6</v>
      </c>
      <c r="L12" s="20">
        <f t="shared" si="3"/>
        <v>87987.199999999997</v>
      </c>
      <c r="M12" s="39">
        <v>5.5</v>
      </c>
      <c r="N12" s="19">
        <f t="shared" si="0"/>
        <v>86416</v>
      </c>
      <c r="O12" s="18">
        <f t="shared" si="1"/>
        <v>9.9999999999999645E-2</v>
      </c>
      <c r="P12" s="23">
        <f t="shared" si="2"/>
        <v>1571.1999999999944</v>
      </c>
      <c r="Q12" s="23">
        <f>L12</f>
        <v>87987.199999999997</v>
      </c>
      <c r="R12" s="20" t="s">
        <v>43</v>
      </c>
      <c r="S12" s="22" t="s">
        <v>126</v>
      </c>
      <c r="T12" s="40"/>
      <c r="U12" s="40"/>
      <c r="V12" s="40"/>
      <c r="W12" s="40"/>
      <c r="X12" s="40"/>
    </row>
    <row r="13" spans="1:24" ht="28.5" customHeight="1">
      <c r="A13" s="56" t="s">
        <v>150</v>
      </c>
      <c r="B13" s="34">
        <v>43430</v>
      </c>
      <c r="C13" s="48">
        <v>18043</v>
      </c>
      <c r="D13" s="16" t="s">
        <v>52</v>
      </c>
      <c r="E13" s="36" t="s">
        <v>71</v>
      </c>
      <c r="F13" s="10" t="s">
        <v>134</v>
      </c>
      <c r="G13" s="37">
        <v>43612</v>
      </c>
      <c r="H13" s="9" t="s">
        <v>201</v>
      </c>
      <c r="I13" s="5" t="s">
        <v>36</v>
      </c>
      <c r="J13" s="38">
        <v>29312</v>
      </c>
      <c r="K13" s="20">
        <v>5.45</v>
      </c>
      <c r="L13" s="20">
        <f t="shared" si="3"/>
        <v>159750.39999999999</v>
      </c>
      <c r="M13" s="39">
        <v>5.35</v>
      </c>
      <c r="N13" s="19">
        <f t="shared" si="0"/>
        <v>156819.19999999998</v>
      </c>
      <c r="O13" s="18">
        <f t="shared" si="1"/>
        <v>0.10000000000000053</v>
      </c>
      <c r="P13" s="23">
        <f t="shared" si="2"/>
        <v>2931.2000000000157</v>
      </c>
      <c r="Q13" s="23">
        <f t="shared" ref="Q13:Q19" si="12">L13</f>
        <v>159750.39999999999</v>
      </c>
      <c r="R13" s="20" t="s">
        <v>43</v>
      </c>
      <c r="S13" s="22" t="s">
        <v>126</v>
      </c>
      <c r="T13" s="40"/>
      <c r="U13" s="40"/>
      <c r="V13" s="40"/>
      <c r="W13" s="40"/>
      <c r="X13" s="40"/>
    </row>
    <row r="14" spans="1:24" ht="28.5" customHeight="1">
      <c r="A14" s="56" t="s">
        <v>216</v>
      </c>
      <c r="B14" s="34">
        <v>43451</v>
      </c>
      <c r="C14" s="48">
        <v>18194</v>
      </c>
      <c r="D14" s="16" t="s">
        <v>149</v>
      </c>
      <c r="E14" s="16" t="s">
        <v>71</v>
      </c>
      <c r="F14" s="10" t="s">
        <v>133</v>
      </c>
      <c r="G14" s="37">
        <v>43612</v>
      </c>
      <c r="H14" s="9" t="s">
        <v>201</v>
      </c>
      <c r="I14" s="5" t="s">
        <v>36</v>
      </c>
      <c r="J14" s="38">
        <v>1560</v>
      </c>
      <c r="K14" s="100">
        <v>5.6</v>
      </c>
      <c r="L14" s="20">
        <f t="shared" si="3"/>
        <v>8736</v>
      </c>
      <c r="M14" s="39">
        <v>5.5</v>
      </c>
      <c r="N14" s="19">
        <f t="shared" si="0"/>
        <v>8580</v>
      </c>
      <c r="O14" s="18">
        <f t="shared" si="1"/>
        <v>9.9999999999999645E-2</v>
      </c>
      <c r="P14" s="23">
        <f t="shared" si="2"/>
        <v>155.99999999999943</v>
      </c>
      <c r="Q14" s="23">
        <f t="shared" si="12"/>
        <v>8736</v>
      </c>
      <c r="R14" s="20" t="s">
        <v>43</v>
      </c>
      <c r="S14" s="22" t="s">
        <v>126</v>
      </c>
      <c r="T14" s="40"/>
      <c r="U14" s="40"/>
      <c r="V14" s="40"/>
      <c r="W14" s="40"/>
      <c r="X14" s="40"/>
    </row>
    <row r="15" spans="1:24" ht="28.5" customHeight="1">
      <c r="A15" s="56" t="s">
        <v>128</v>
      </c>
      <c r="B15" s="34">
        <v>43451</v>
      </c>
      <c r="C15" s="16">
        <v>18195</v>
      </c>
      <c r="D15" s="16" t="s">
        <v>52</v>
      </c>
      <c r="E15" s="36" t="s">
        <v>71</v>
      </c>
      <c r="F15" s="10" t="s">
        <v>132</v>
      </c>
      <c r="G15" s="37">
        <v>43612</v>
      </c>
      <c r="H15" s="9" t="s">
        <v>201</v>
      </c>
      <c r="I15" s="5" t="s">
        <v>36</v>
      </c>
      <c r="J15" s="38">
        <v>2280</v>
      </c>
      <c r="K15" s="20">
        <v>5.45</v>
      </c>
      <c r="L15" s="20">
        <f t="shared" si="3"/>
        <v>12426</v>
      </c>
      <c r="M15" s="39">
        <v>5.35</v>
      </c>
      <c r="N15" s="19">
        <f t="shared" si="0"/>
        <v>12198</v>
      </c>
      <c r="O15" s="18">
        <f t="shared" si="1"/>
        <v>0.10000000000000053</v>
      </c>
      <c r="P15" s="23">
        <f t="shared" si="2"/>
        <v>228.00000000000122</v>
      </c>
      <c r="Q15" s="23">
        <f t="shared" si="12"/>
        <v>12426</v>
      </c>
      <c r="R15" s="20" t="s">
        <v>43</v>
      </c>
      <c r="S15" s="22" t="s">
        <v>126</v>
      </c>
      <c r="T15" s="40"/>
      <c r="U15" s="40"/>
      <c r="V15" s="40"/>
      <c r="W15" s="40"/>
      <c r="X15" s="40"/>
    </row>
    <row r="16" spans="1:24" ht="28.5" customHeight="1">
      <c r="A16" s="56" t="s">
        <v>151</v>
      </c>
      <c r="B16" s="34">
        <v>43455</v>
      </c>
      <c r="C16" s="16">
        <v>18262</v>
      </c>
      <c r="D16" s="16" t="s">
        <v>72</v>
      </c>
      <c r="E16" s="36" t="s">
        <v>71</v>
      </c>
      <c r="F16" s="10" t="s">
        <v>131</v>
      </c>
      <c r="G16" s="37">
        <v>43612</v>
      </c>
      <c r="H16" s="9" t="s">
        <v>201</v>
      </c>
      <c r="I16" s="5" t="s">
        <v>36</v>
      </c>
      <c r="J16" s="38">
        <v>5376</v>
      </c>
      <c r="K16" s="20">
        <v>6.45</v>
      </c>
      <c r="L16" s="20">
        <f t="shared" ref="L16" si="13">+K16*J16</f>
        <v>34675.200000000004</v>
      </c>
      <c r="M16" s="39">
        <v>6.35</v>
      </c>
      <c r="N16" s="19">
        <f t="shared" ref="N16" si="14">+M16*J16</f>
        <v>34137.599999999999</v>
      </c>
      <c r="O16" s="18">
        <f t="shared" ref="O16" si="15">+K16-M16</f>
        <v>0.10000000000000053</v>
      </c>
      <c r="P16" s="23">
        <f t="shared" ref="P16" si="16">+O16*J16</f>
        <v>537.60000000000286</v>
      </c>
      <c r="Q16" s="23">
        <f t="shared" si="12"/>
        <v>34675.200000000004</v>
      </c>
      <c r="R16" s="20" t="s">
        <v>43</v>
      </c>
      <c r="S16" s="22" t="s">
        <v>126</v>
      </c>
      <c r="T16" s="40"/>
    </row>
    <row r="17" spans="1:20" ht="28.5" customHeight="1">
      <c r="A17" s="56" t="s">
        <v>151</v>
      </c>
      <c r="B17" s="34">
        <v>43455</v>
      </c>
      <c r="C17" s="16">
        <v>18263</v>
      </c>
      <c r="D17" s="16" t="s">
        <v>72</v>
      </c>
      <c r="E17" s="36" t="s">
        <v>71</v>
      </c>
      <c r="F17" s="10" t="s">
        <v>152</v>
      </c>
      <c r="G17" s="37">
        <v>43612</v>
      </c>
      <c r="H17" s="9" t="s">
        <v>201</v>
      </c>
      <c r="I17" s="5" t="s">
        <v>36</v>
      </c>
      <c r="J17" s="38">
        <v>2004</v>
      </c>
      <c r="K17" s="20">
        <v>6.6</v>
      </c>
      <c r="L17" s="20">
        <f t="shared" ref="L17:L18" si="17">+K17*J17</f>
        <v>13226.4</v>
      </c>
      <c r="M17" s="39">
        <v>6.5</v>
      </c>
      <c r="N17" s="19">
        <f t="shared" ref="N17:N18" si="18">+M17*J17</f>
        <v>13026</v>
      </c>
      <c r="O17" s="18">
        <f t="shared" ref="O17:O18" si="19">+K17-M17</f>
        <v>9.9999999999999645E-2</v>
      </c>
      <c r="P17" s="23">
        <f t="shared" ref="P17:P18" si="20">+O17*J17</f>
        <v>200.3999999999993</v>
      </c>
      <c r="Q17" s="23">
        <f t="shared" si="12"/>
        <v>13226.4</v>
      </c>
      <c r="R17" s="20" t="s">
        <v>43</v>
      </c>
      <c r="S17" s="22" t="s">
        <v>126</v>
      </c>
      <c r="T17" s="40"/>
    </row>
    <row r="18" spans="1:20" ht="28.5" customHeight="1">
      <c r="A18" s="56" t="s">
        <v>129</v>
      </c>
      <c r="B18" s="34">
        <v>43455</v>
      </c>
      <c r="C18" s="16">
        <v>18264</v>
      </c>
      <c r="D18" s="16" t="s">
        <v>72</v>
      </c>
      <c r="E18" s="36" t="s">
        <v>71</v>
      </c>
      <c r="F18" s="10" t="s">
        <v>131</v>
      </c>
      <c r="G18" s="37">
        <v>43612</v>
      </c>
      <c r="H18" s="9" t="s">
        <v>201</v>
      </c>
      <c r="I18" s="5" t="s">
        <v>36</v>
      </c>
      <c r="J18" s="38">
        <v>1900</v>
      </c>
      <c r="K18" s="20">
        <v>6.45</v>
      </c>
      <c r="L18" s="20">
        <f t="shared" si="17"/>
        <v>12255</v>
      </c>
      <c r="M18" s="39">
        <v>6.35</v>
      </c>
      <c r="N18" s="19">
        <f t="shared" si="18"/>
        <v>12065</v>
      </c>
      <c r="O18" s="18">
        <f t="shared" si="19"/>
        <v>0.10000000000000053</v>
      </c>
      <c r="P18" s="23">
        <f t="shared" si="20"/>
        <v>190.00000000000102</v>
      </c>
      <c r="Q18" s="23">
        <f t="shared" si="12"/>
        <v>12255</v>
      </c>
      <c r="R18" s="20" t="s">
        <v>43</v>
      </c>
      <c r="S18" s="22" t="s">
        <v>126</v>
      </c>
      <c r="T18" s="40"/>
    </row>
    <row r="19" spans="1:20" ht="28.5" customHeight="1">
      <c r="A19" s="29" t="s">
        <v>127</v>
      </c>
      <c r="B19" s="34">
        <v>43455</v>
      </c>
      <c r="C19" s="16">
        <v>18265</v>
      </c>
      <c r="D19" s="16" t="s">
        <v>72</v>
      </c>
      <c r="E19" s="36" t="s">
        <v>71</v>
      </c>
      <c r="F19" s="10" t="s">
        <v>152</v>
      </c>
      <c r="G19" s="37">
        <v>43612</v>
      </c>
      <c r="H19" s="9" t="s">
        <v>201</v>
      </c>
      <c r="I19" s="5" t="s">
        <v>36</v>
      </c>
      <c r="J19" s="38">
        <v>700</v>
      </c>
      <c r="K19" s="20">
        <v>6.6</v>
      </c>
      <c r="L19" s="20">
        <f t="shared" ref="L19:L20" si="21">+K19*J19</f>
        <v>4620</v>
      </c>
      <c r="M19" s="39">
        <v>6.5</v>
      </c>
      <c r="N19" s="19">
        <f t="shared" ref="N19:N20" si="22">+M19*J19</f>
        <v>4550</v>
      </c>
      <c r="O19" s="18">
        <f t="shared" ref="O19" si="23">+K19-M19</f>
        <v>9.9999999999999645E-2</v>
      </c>
      <c r="P19" s="23">
        <f t="shared" ref="P19" si="24">+O19*J19</f>
        <v>69.999999999999744</v>
      </c>
      <c r="Q19" s="23">
        <f t="shared" si="12"/>
        <v>4620</v>
      </c>
      <c r="R19" s="20" t="s">
        <v>43</v>
      </c>
      <c r="S19" s="22" t="s">
        <v>126</v>
      </c>
      <c r="T19" s="40"/>
    </row>
    <row r="20" spans="1:20" ht="24" customHeight="1">
      <c r="A20" s="56" t="s">
        <v>121</v>
      </c>
      <c r="B20" s="34">
        <v>43476</v>
      </c>
      <c r="C20" s="16">
        <v>18359</v>
      </c>
      <c r="D20" s="16" t="s">
        <v>73</v>
      </c>
      <c r="E20" s="36" t="s">
        <v>153</v>
      </c>
      <c r="F20" s="10" t="s">
        <v>123</v>
      </c>
      <c r="G20" s="37">
        <v>43581</v>
      </c>
      <c r="H20" s="34">
        <v>43590</v>
      </c>
      <c r="I20" s="5" t="s">
        <v>36</v>
      </c>
      <c r="J20" s="38">
        <v>100</v>
      </c>
      <c r="K20" s="20">
        <v>6.45</v>
      </c>
      <c r="L20" s="20">
        <f t="shared" si="21"/>
        <v>645</v>
      </c>
      <c r="M20" s="39">
        <v>6.25</v>
      </c>
      <c r="N20" s="19">
        <f t="shared" si="22"/>
        <v>625</v>
      </c>
      <c r="O20" s="18">
        <f t="shared" ref="O20" si="25">+K20-M20</f>
        <v>0.20000000000000018</v>
      </c>
      <c r="P20" s="23">
        <f t="shared" ref="P20" si="26">+O20*J20</f>
        <v>20.000000000000018</v>
      </c>
      <c r="Q20" s="23"/>
      <c r="R20" s="20" t="s">
        <v>43</v>
      </c>
      <c r="S20" s="15" t="s">
        <v>120</v>
      </c>
      <c r="T20" s="40"/>
    </row>
    <row r="21" spans="1:20" ht="28.5" customHeight="1">
      <c r="A21" s="56" t="s">
        <v>122</v>
      </c>
      <c r="B21" s="34">
        <v>43476</v>
      </c>
      <c r="C21" s="16">
        <v>18360</v>
      </c>
      <c r="D21" s="16" t="s">
        <v>73</v>
      </c>
      <c r="E21" s="36" t="s">
        <v>153</v>
      </c>
      <c r="F21" s="10" t="s">
        <v>123</v>
      </c>
      <c r="G21" s="37">
        <v>43584</v>
      </c>
      <c r="H21" s="34">
        <v>43607</v>
      </c>
      <c r="I21" s="5" t="s">
        <v>36</v>
      </c>
      <c r="J21" s="38">
        <v>31620</v>
      </c>
      <c r="K21" s="20">
        <v>6.45</v>
      </c>
      <c r="L21" s="20">
        <f t="shared" ref="L21" si="27">+K21*J21</f>
        <v>203949</v>
      </c>
      <c r="M21" s="39">
        <v>6.25</v>
      </c>
      <c r="N21" s="19">
        <f t="shared" ref="N21" si="28">+M21*J21</f>
        <v>197625</v>
      </c>
      <c r="O21" s="18">
        <f t="shared" ref="O21" si="29">+K21-M21</f>
        <v>0.20000000000000018</v>
      </c>
      <c r="P21" s="23">
        <f t="shared" ref="P21" si="30">+O21*J21</f>
        <v>6324.0000000000055</v>
      </c>
      <c r="Q21" s="23">
        <f>L21</f>
        <v>203949</v>
      </c>
      <c r="R21" s="20" t="s">
        <v>43</v>
      </c>
      <c r="S21" s="15" t="s">
        <v>120</v>
      </c>
      <c r="T21" s="40"/>
    </row>
    <row r="22" spans="1:20" ht="28.5" customHeight="1">
      <c r="A22" s="56" t="s">
        <v>130</v>
      </c>
      <c r="B22" s="34">
        <v>43476</v>
      </c>
      <c r="C22" s="16">
        <v>18361</v>
      </c>
      <c r="D22" s="16" t="s">
        <v>73</v>
      </c>
      <c r="E22" s="36" t="s">
        <v>153</v>
      </c>
      <c r="F22" s="10" t="s">
        <v>123</v>
      </c>
      <c r="G22" s="37">
        <v>43605</v>
      </c>
      <c r="H22" s="34">
        <v>43627</v>
      </c>
      <c r="I22" s="5" t="s">
        <v>36</v>
      </c>
      <c r="J22" s="38">
        <v>3660</v>
      </c>
      <c r="K22" s="20">
        <v>6.45</v>
      </c>
      <c r="L22" s="20">
        <f t="shared" ref="L22" si="31">+K22*J22</f>
        <v>23607</v>
      </c>
      <c r="M22" s="39">
        <v>6.25</v>
      </c>
      <c r="N22" s="19">
        <f t="shared" ref="N22" si="32">+M22*J22</f>
        <v>22875</v>
      </c>
      <c r="O22" s="18">
        <f t="shared" ref="O22" si="33">+K22-M22</f>
        <v>0.20000000000000018</v>
      </c>
      <c r="P22" s="23">
        <f t="shared" ref="P22" si="34">+O22*J22</f>
        <v>732.00000000000068</v>
      </c>
      <c r="Q22" s="23">
        <f t="shared" ref="Q22:Q23" si="35">L22</f>
        <v>23607</v>
      </c>
      <c r="R22" s="20" t="s">
        <v>43</v>
      </c>
      <c r="S22" s="22" t="s">
        <v>126</v>
      </c>
      <c r="T22" s="40"/>
    </row>
    <row r="23" spans="1:20" ht="28.5" customHeight="1">
      <c r="A23" s="56" t="s">
        <v>130</v>
      </c>
      <c r="B23" s="34">
        <v>43476</v>
      </c>
      <c r="C23" s="16">
        <v>18364</v>
      </c>
      <c r="D23" s="16" t="s">
        <v>73</v>
      </c>
      <c r="E23" s="36" t="s">
        <v>153</v>
      </c>
      <c r="F23" s="10" t="s">
        <v>123</v>
      </c>
      <c r="G23" s="37">
        <v>43605</v>
      </c>
      <c r="H23" s="34">
        <v>43627</v>
      </c>
      <c r="I23" s="5" t="s">
        <v>36</v>
      </c>
      <c r="J23" s="38">
        <v>12120</v>
      </c>
      <c r="K23" s="20">
        <v>6.45</v>
      </c>
      <c r="L23" s="20">
        <f t="shared" ref="L23:L43" si="36">+K23*J23</f>
        <v>78174</v>
      </c>
      <c r="M23" s="39">
        <v>6.25</v>
      </c>
      <c r="N23" s="19">
        <f t="shared" ref="N23" si="37">+M23*J23</f>
        <v>75750</v>
      </c>
      <c r="O23" s="18">
        <f t="shared" ref="O23" si="38">+K23-M23</f>
        <v>0.20000000000000018</v>
      </c>
      <c r="P23" s="23">
        <f t="shared" ref="P23" si="39">+O23*J23</f>
        <v>2424.0000000000023</v>
      </c>
      <c r="Q23" s="23">
        <f t="shared" si="35"/>
        <v>78174</v>
      </c>
      <c r="R23" s="20" t="s">
        <v>43</v>
      </c>
      <c r="S23" s="22" t="s">
        <v>126</v>
      </c>
      <c r="T23" s="40"/>
    </row>
    <row r="24" spans="1:20" ht="28.5" customHeight="1">
      <c r="A24" s="56" t="s">
        <v>122</v>
      </c>
      <c r="B24" s="34">
        <v>43509</v>
      </c>
      <c r="C24" s="16">
        <v>18888</v>
      </c>
      <c r="D24" s="16" t="s">
        <v>73</v>
      </c>
      <c r="E24" s="36" t="s">
        <v>153</v>
      </c>
      <c r="F24" s="10" t="s">
        <v>123</v>
      </c>
      <c r="G24" s="37">
        <v>43584</v>
      </c>
      <c r="H24" s="34">
        <v>43607</v>
      </c>
      <c r="I24" s="5" t="s">
        <v>36</v>
      </c>
      <c r="J24" s="38">
        <v>2688</v>
      </c>
      <c r="K24" s="20">
        <v>6.45</v>
      </c>
      <c r="L24" s="20">
        <f t="shared" ref="L24" si="40">+K24*J24</f>
        <v>17337.600000000002</v>
      </c>
      <c r="M24" s="39">
        <v>6.25</v>
      </c>
      <c r="N24" s="19">
        <f t="shared" ref="N24" si="41">+M24*J24</f>
        <v>16800</v>
      </c>
      <c r="O24" s="18">
        <f t="shared" ref="O24" si="42">+K24-M24</f>
        <v>0.20000000000000018</v>
      </c>
      <c r="P24" s="23">
        <f t="shared" ref="P24" si="43">+O24*J24</f>
        <v>537.60000000000048</v>
      </c>
      <c r="Q24" s="23">
        <f>L24</f>
        <v>17337.600000000002</v>
      </c>
      <c r="R24" s="20" t="s">
        <v>43</v>
      </c>
      <c r="S24" s="15" t="s">
        <v>120</v>
      </c>
      <c r="T24" s="40"/>
    </row>
    <row r="25" spans="1:20" ht="28.5" customHeight="1">
      <c r="A25" s="64" t="s">
        <v>180</v>
      </c>
      <c r="B25" s="34">
        <v>43475</v>
      </c>
      <c r="C25" s="16">
        <v>18337</v>
      </c>
      <c r="D25" s="16" t="s">
        <v>96</v>
      </c>
      <c r="E25" s="36" t="s">
        <v>82</v>
      </c>
      <c r="F25" s="15" t="s">
        <v>154</v>
      </c>
      <c r="G25" s="37">
        <v>43647</v>
      </c>
      <c r="H25" s="34" t="s">
        <v>234</v>
      </c>
      <c r="I25" s="5" t="s">
        <v>36</v>
      </c>
      <c r="J25" s="38">
        <v>906</v>
      </c>
      <c r="K25" s="20">
        <v>7.02</v>
      </c>
      <c r="L25" s="20">
        <f t="shared" si="36"/>
        <v>6360.12</v>
      </c>
      <c r="M25" s="39">
        <v>6.82</v>
      </c>
      <c r="N25" s="19">
        <f t="shared" ref="N25:N33" si="44">+M25*J25</f>
        <v>6178.92</v>
      </c>
      <c r="O25" s="18">
        <f>K25-M25</f>
        <v>0.19999999999999929</v>
      </c>
      <c r="P25" s="23">
        <f t="shared" ref="P25:P33" si="45">+O25*J25</f>
        <v>181.19999999999936</v>
      </c>
      <c r="Q25" s="23"/>
      <c r="R25" s="20" t="s">
        <v>43</v>
      </c>
      <c r="S25" s="64" t="s">
        <v>180</v>
      </c>
      <c r="T25" s="40"/>
    </row>
    <row r="26" spans="1:20" ht="28.5" customHeight="1">
      <c r="A26" s="63" t="s">
        <v>226</v>
      </c>
      <c r="B26" s="34">
        <v>43475</v>
      </c>
      <c r="C26" s="16">
        <v>18338</v>
      </c>
      <c r="D26" s="16" t="s">
        <v>97</v>
      </c>
      <c r="E26" s="36" t="s">
        <v>82</v>
      </c>
      <c r="F26" s="15" t="s">
        <v>154</v>
      </c>
      <c r="G26" s="80" t="s">
        <v>227</v>
      </c>
      <c r="H26" s="34" t="s">
        <v>235</v>
      </c>
      <c r="I26" s="5" t="s">
        <v>36</v>
      </c>
      <c r="J26" s="81">
        <v>576</v>
      </c>
      <c r="K26" s="20">
        <v>6.75</v>
      </c>
      <c r="L26" s="20">
        <f t="shared" si="36"/>
        <v>3888</v>
      </c>
      <c r="M26" s="39">
        <v>6.55</v>
      </c>
      <c r="N26" s="19">
        <f t="shared" si="44"/>
        <v>3772.7999999999997</v>
      </c>
      <c r="O26" s="18">
        <f t="shared" ref="O26:O34" si="46">K26-M26</f>
        <v>0.20000000000000018</v>
      </c>
      <c r="P26" s="23">
        <f t="shared" si="45"/>
        <v>115.2000000000001</v>
      </c>
      <c r="Q26" s="23"/>
      <c r="R26" s="20" t="s">
        <v>43</v>
      </c>
      <c r="S26" s="63" t="s">
        <v>181</v>
      </c>
      <c r="T26" s="40"/>
    </row>
    <row r="27" spans="1:20" ht="28.5" customHeight="1">
      <c r="A27" s="63" t="s">
        <v>230</v>
      </c>
      <c r="B27" s="34">
        <v>43475</v>
      </c>
      <c r="C27" s="16">
        <v>18339</v>
      </c>
      <c r="D27" s="16" t="s">
        <v>155</v>
      </c>
      <c r="E27" s="36" t="s">
        <v>82</v>
      </c>
      <c r="F27" s="15" t="s">
        <v>154</v>
      </c>
      <c r="G27" s="80" t="s">
        <v>231</v>
      </c>
      <c r="H27" s="34" t="s">
        <v>236</v>
      </c>
      <c r="I27" s="5" t="s">
        <v>36</v>
      </c>
      <c r="J27" s="81">
        <v>1890</v>
      </c>
      <c r="K27" s="20">
        <v>6.75</v>
      </c>
      <c r="L27" s="20">
        <f t="shared" si="36"/>
        <v>12757.5</v>
      </c>
      <c r="M27" s="39">
        <v>6.55</v>
      </c>
      <c r="N27" s="19">
        <f t="shared" si="44"/>
        <v>12379.5</v>
      </c>
      <c r="O27" s="18">
        <f t="shared" si="46"/>
        <v>0.20000000000000018</v>
      </c>
      <c r="P27" s="23">
        <f t="shared" si="45"/>
        <v>378.00000000000034</v>
      </c>
      <c r="Q27" s="23"/>
      <c r="R27" s="20" t="s">
        <v>43</v>
      </c>
      <c r="S27" s="63" t="s">
        <v>182</v>
      </c>
      <c r="T27" s="40"/>
    </row>
    <row r="28" spans="1:20" ht="28.5" customHeight="1">
      <c r="A28" s="63" t="s">
        <v>228</v>
      </c>
      <c r="B28" s="34">
        <v>43475</v>
      </c>
      <c r="C28" s="16">
        <v>18340</v>
      </c>
      <c r="D28" s="16" t="s">
        <v>97</v>
      </c>
      <c r="E28" s="36" t="s">
        <v>82</v>
      </c>
      <c r="F28" s="15" t="s">
        <v>154</v>
      </c>
      <c r="G28" s="80" t="s">
        <v>229</v>
      </c>
      <c r="H28" s="34" t="s">
        <v>236</v>
      </c>
      <c r="I28" s="5" t="s">
        <v>36</v>
      </c>
      <c r="J28" s="81">
        <v>2028</v>
      </c>
      <c r="K28" s="20">
        <v>6.75</v>
      </c>
      <c r="L28" s="20">
        <f t="shared" si="36"/>
        <v>13689</v>
      </c>
      <c r="M28" s="39">
        <v>6.55</v>
      </c>
      <c r="N28" s="19">
        <f t="shared" si="44"/>
        <v>13283.4</v>
      </c>
      <c r="O28" s="18">
        <f t="shared" si="46"/>
        <v>0.20000000000000018</v>
      </c>
      <c r="P28" s="23">
        <f t="shared" si="45"/>
        <v>405.60000000000036</v>
      </c>
      <c r="Q28" s="23"/>
      <c r="R28" s="20" t="s">
        <v>43</v>
      </c>
      <c r="S28" s="63" t="s">
        <v>183</v>
      </c>
      <c r="T28" s="40"/>
    </row>
    <row r="29" spans="1:20" ht="28.5" customHeight="1">
      <c r="A29" s="64" t="s">
        <v>184</v>
      </c>
      <c r="B29" s="34">
        <v>43475</v>
      </c>
      <c r="C29" s="16">
        <v>18341</v>
      </c>
      <c r="D29" s="16" t="s">
        <v>96</v>
      </c>
      <c r="E29" s="36" t="s">
        <v>82</v>
      </c>
      <c r="F29" s="15" t="s">
        <v>154</v>
      </c>
      <c r="G29" s="37">
        <v>43647</v>
      </c>
      <c r="H29" s="34" t="s">
        <v>234</v>
      </c>
      <c r="I29" s="5" t="s">
        <v>36</v>
      </c>
      <c r="J29" s="38">
        <v>972</v>
      </c>
      <c r="K29" s="20">
        <v>7.02</v>
      </c>
      <c r="L29" s="20">
        <f t="shared" si="36"/>
        <v>6823.44</v>
      </c>
      <c r="M29" s="39">
        <v>6.82</v>
      </c>
      <c r="N29" s="19">
        <f t="shared" si="44"/>
        <v>6629.04</v>
      </c>
      <c r="O29" s="18">
        <f t="shared" si="46"/>
        <v>0.19999999999999929</v>
      </c>
      <c r="P29" s="23">
        <f t="shared" si="45"/>
        <v>194.3999999999993</v>
      </c>
      <c r="Q29" s="23"/>
      <c r="R29" s="20" t="s">
        <v>43</v>
      </c>
      <c r="S29" s="64" t="s">
        <v>184</v>
      </c>
      <c r="T29" s="40"/>
    </row>
    <row r="30" spans="1:20" ht="28.5" customHeight="1">
      <c r="A30" s="64" t="s">
        <v>220</v>
      </c>
      <c r="B30" s="34">
        <v>43475</v>
      </c>
      <c r="C30" s="16">
        <v>18342</v>
      </c>
      <c r="D30" s="16" t="s">
        <v>97</v>
      </c>
      <c r="E30" s="36" t="s">
        <v>82</v>
      </c>
      <c r="F30" s="15" t="s">
        <v>154</v>
      </c>
      <c r="G30" s="80" t="s">
        <v>221</v>
      </c>
      <c r="H30" s="34" t="s">
        <v>236</v>
      </c>
      <c r="I30" s="5" t="s">
        <v>36</v>
      </c>
      <c r="J30" s="81">
        <v>44664</v>
      </c>
      <c r="K30" s="20">
        <v>6.75</v>
      </c>
      <c r="L30" s="20">
        <f t="shared" si="36"/>
        <v>301482</v>
      </c>
      <c r="M30" s="39">
        <v>6.55</v>
      </c>
      <c r="N30" s="19">
        <f t="shared" si="44"/>
        <v>292549.2</v>
      </c>
      <c r="O30" s="18">
        <f t="shared" si="46"/>
        <v>0.20000000000000018</v>
      </c>
      <c r="P30" s="23">
        <f t="shared" si="45"/>
        <v>8932.8000000000084</v>
      </c>
      <c r="Q30" s="23"/>
      <c r="R30" s="20" t="s">
        <v>43</v>
      </c>
      <c r="S30" s="64" t="s">
        <v>185</v>
      </c>
      <c r="T30" s="40"/>
    </row>
    <row r="31" spans="1:20" ht="28.5" customHeight="1">
      <c r="A31" s="64" t="s">
        <v>186</v>
      </c>
      <c r="B31" s="34">
        <v>43475</v>
      </c>
      <c r="C31" s="16">
        <v>18343</v>
      </c>
      <c r="D31" s="16" t="s">
        <v>96</v>
      </c>
      <c r="E31" s="36" t="s">
        <v>82</v>
      </c>
      <c r="F31" s="15" t="s">
        <v>154</v>
      </c>
      <c r="G31" s="37">
        <v>43647</v>
      </c>
      <c r="H31" s="34" t="s">
        <v>234</v>
      </c>
      <c r="I31" s="5" t="s">
        <v>36</v>
      </c>
      <c r="J31" s="38">
        <v>25840</v>
      </c>
      <c r="K31" s="20">
        <v>7.02</v>
      </c>
      <c r="L31" s="20">
        <f t="shared" si="36"/>
        <v>181396.8</v>
      </c>
      <c r="M31" s="39">
        <v>6.82</v>
      </c>
      <c r="N31" s="19">
        <f t="shared" si="44"/>
        <v>176228.80000000002</v>
      </c>
      <c r="O31" s="18">
        <f t="shared" si="46"/>
        <v>0.19999999999999929</v>
      </c>
      <c r="P31" s="23">
        <f t="shared" si="45"/>
        <v>5167.9999999999818</v>
      </c>
      <c r="Q31" s="23"/>
      <c r="R31" s="20" t="s">
        <v>43</v>
      </c>
      <c r="S31" s="64" t="s">
        <v>186</v>
      </c>
      <c r="T31" s="40"/>
    </row>
    <row r="32" spans="1:20" ht="28.5" customHeight="1">
      <c r="A32" s="64" t="s">
        <v>224</v>
      </c>
      <c r="B32" s="34">
        <v>43475</v>
      </c>
      <c r="C32" s="16">
        <v>18346</v>
      </c>
      <c r="D32" s="16" t="s">
        <v>97</v>
      </c>
      <c r="E32" s="36" t="s">
        <v>82</v>
      </c>
      <c r="F32" s="15" t="s">
        <v>154</v>
      </c>
      <c r="G32" s="80" t="s">
        <v>225</v>
      </c>
      <c r="H32" s="34" t="s">
        <v>236</v>
      </c>
      <c r="I32" s="5" t="s">
        <v>36</v>
      </c>
      <c r="J32" s="81">
        <v>1860</v>
      </c>
      <c r="K32" s="20">
        <v>6.75</v>
      </c>
      <c r="L32" s="20">
        <f t="shared" si="36"/>
        <v>12555</v>
      </c>
      <c r="M32" s="39">
        <v>6.55</v>
      </c>
      <c r="N32" s="19">
        <f t="shared" si="44"/>
        <v>12183</v>
      </c>
      <c r="O32" s="18">
        <f t="shared" si="46"/>
        <v>0.20000000000000018</v>
      </c>
      <c r="P32" s="23">
        <f t="shared" si="45"/>
        <v>372.00000000000034</v>
      </c>
      <c r="Q32" s="23"/>
      <c r="R32" s="20" t="s">
        <v>43</v>
      </c>
      <c r="S32" s="64" t="s">
        <v>187</v>
      </c>
      <c r="T32" s="40"/>
    </row>
    <row r="33" spans="1:20" ht="28.5" customHeight="1">
      <c r="A33" s="64" t="s">
        <v>186</v>
      </c>
      <c r="B33" s="34">
        <v>43475</v>
      </c>
      <c r="C33" s="16">
        <v>18347</v>
      </c>
      <c r="D33" s="16" t="s">
        <v>96</v>
      </c>
      <c r="E33" s="36" t="s">
        <v>82</v>
      </c>
      <c r="F33" s="15" t="s">
        <v>154</v>
      </c>
      <c r="G33" s="37">
        <v>43647</v>
      </c>
      <c r="H33" s="34" t="s">
        <v>234</v>
      </c>
      <c r="I33" s="5" t="s">
        <v>36</v>
      </c>
      <c r="J33" s="38">
        <v>4300</v>
      </c>
      <c r="K33" s="20">
        <v>7.02</v>
      </c>
      <c r="L33" s="20">
        <f t="shared" si="36"/>
        <v>30185.999999999996</v>
      </c>
      <c r="M33" s="39">
        <v>6.82</v>
      </c>
      <c r="N33" s="19">
        <f t="shared" si="44"/>
        <v>29326</v>
      </c>
      <c r="O33" s="18">
        <f t="shared" si="46"/>
        <v>0.19999999999999929</v>
      </c>
      <c r="P33" s="23">
        <f t="shared" si="45"/>
        <v>859.99999999999693</v>
      </c>
      <c r="Q33" s="23"/>
      <c r="R33" s="20" t="s">
        <v>43</v>
      </c>
      <c r="S33" s="64" t="s">
        <v>186</v>
      </c>
      <c r="T33" s="40"/>
    </row>
    <row r="34" spans="1:20" ht="28.5" customHeight="1">
      <c r="A34" s="63" t="s">
        <v>222</v>
      </c>
      <c r="B34" s="34">
        <v>43475</v>
      </c>
      <c r="C34" s="16">
        <v>18348</v>
      </c>
      <c r="D34" s="16" t="s">
        <v>97</v>
      </c>
      <c r="E34" s="36" t="s">
        <v>82</v>
      </c>
      <c r="F34" s="15" t="s">
        <v>154</v>
      </c>
      <c r="G34" s="80" t="s">
        <v>223</v>
      </c>
      <c r="H34" s="34" t="s">
        <v>236</v>
      </c>
      <c r="I34" s="5" t="s">
        <v>36</v>
      </c>
      <c r="J34" s="81">
        <v>7700</v>
      </c>
      <c r="K34" s="20">
        <v>6.75</v>
      </c>
      <c r="L34" s="20">
        <f t="shared" si="36"/>
        <v>51975</v>
      </c>
      <c r="M34" s="39">
        <v>6.55</v>
      </c>
      <c r="N34" s="19">
        <f t="shared" ref="N34:N43" si="47">+M34*J34</f>
        <v>50435</v>
      </c>
      <c r="O34" s="18">
        <f t="shared" si="46"/>
        <v>0.20000000000000018</v>
      </c>
      <c r="P34" s="23">
        <f t="shared" ref="P34:P43" si="48">+O34*J34</f>
        <v>1540.0000000000014</v>
      </c>
      <c r="Q34" s="23"/>
      <c r="R34" s="20" t="s">
        <v>43</v>
      </c>
      <c r="S34" s="63" t="s">
        <v>188</v>
      </c>
      <c r="T34" s="40"/>
    </row>
    <row r="35" spans="1:20" ht="28.5" customHeight="1">
      <c r="A35" s="63" t="s">
        <v>232</v>
      </c>
      <c r="B35" s="34">
        <v>43571</v>
      </c>
      <c r="C35" s="16">
        <v>19449</v>
      </c>
      <c r="D35" s="16" t="s">
        <v>97</v>
      </c>
      <c r="E35" s="36" t="s">
        <v>82</v>
      </c>
      <c r="F35" s="15" t="s">
        <v>154</v>
      </c>
      <c r="G35" s="80" t="s">
        <v>233</v>
      </c>
      <c r="H35" s="34" t="s">
        <v>236</v>
      </c>
      <c r="I35" s="5" t="s">
        <v>36</v>
      </c>
      <c r="J35" s="81">
        <v>1236</v>
      </c>
      <c r="K35" s="20">
        <v>6.75</v>
      </c>
      <c r="L35" s="20">
        <f t="shared" si="36"/>
        <v>8343</v>
      </c>
      <c r="M35" s="39">
        <v>6.55</v>
      </c>
      <c r="N35" s="19">
        <f t="shared" ref="N35" si="49">+M35*J35</f>
        <v>8095.8</v>
      </c>
      <c r="O35" s="18">
        <f t="shared" ref="O35:O36" si="50">K35-M35</f>
        <v>0.20000000000000018</v>
      </c>
      <c r="P35" s="23">
        <f t="shared" ref="P35" si="51">+O35*J35</f>
        <v>247.20000000000022</v>
      </c>
      <c r="Q35" s="23"/>
      <c r="R35" s="20" t="s">
        <v>43</v>
      </c>
      <c r="S35" s="63" t="s">
        <v>189</v>
      </c>
      <c r="T35" s="40"/>
    </row>
    <row r="36" spans="1:20" ht="28.5" customHeight="1">
      <c r="A36" s="64" t="s">
        <v>184</v>
      </c>
      <c r="B36" s="34">
        <v>43571</v>
      </c>
      <c r="C36" s="16">
        <v>19450</v>
      </c>
      <c r="D36" s="16" t="s">
        <v>96</v>
      </c>
      <c r="E36" s="16" t="s">
        <v>82</v>
      </c>
      <c r="F36" s="15" t="s">
        <v>154</v>
      </c>
      <c r="G36" s="37">
        <v>43647</v>
      </c>
      <c r="H36" s="34" t="s">
        <v>234</v>
      </c>
      <c r="I36" s="5" t="s">
        <v>36</v>
      </c>
      <c r="J36" s="38">
        <v>750</v>
      </c>
      <c r="K36" s="16">
        <v>7.02</v>
      </c>
      <c r="L36" s="16">
        <f>+K36*J36</f>
        <v>5265</v>
      </c>
      <c r="M36" s="16">
        <v>6.82</v>
      </c>
      <c r="N36" s="101">
        <f>+M36*J36</f>
        <v>5115</v>
      </c>
      <c r="O36" s="18">
        <f t="shared" si="50"/>
        <v>0.19999999999999929</v>
      </c>
      <c r="P36" s="16">
        <f>+O36*J36</f>
        <v>149.99999999999946</v>
      </c>
      <c r="Q36" s="23"/>
      <c r="R36" s="20" t="s">
        <v>43</v>
      </c>
      <c r="S36" s="64" t="s">
        <v>184</v>
      </c>
      <c r="T36" s="40"/>
    </row>
    <row r="37" spans="1:20" ht="28.5" customHeight="1">
      <c r="A37" s="64" t="s">
        <v>184</v>
      </c>
      <c r="B37" s="43">
        <v>43546</v>
      </c>
      <c r="C37" s="16">
        <v>19257</v>
      </c>
      <c r="D37" s="16" t="s">
        <v>96</v>
      </c>
      <c r="E37" s="16" t="s">
        <v>82</v>
      </c>
      <c r="F37" s="15" t="s">
        <v>154</v>
      </c>
      <c r="G37" s="37">
        <v>43647</v>
      </c>
      <c r="H37" s="34" t="s">
        <v>234</v>
      </c>
      <c r="I37" s="16" t="s">
        <v>36</v>
      </c>
      <c r="J37" s="38">
        <v>1140</v>
      </c>
      <c r="K37" s="16">
        <v>7.02</v>
      </c>
      <c r="L37" s="16">
        <f>+K37*J37</f>
        <v>8002.7999999999993</v>
      </c>
      <c r="M37" s="16">
        <v>6.82</v>
      </c>
      <c r="N37" s="101">
        <f>+M37*J37</f>
        <v>7774.8</v>
      </c>
      <c r="O37" s="18">
        <f t="shared" ref="O37:O38" si="52">K37-M37</f>
        <v>0.19999999999999929</v>
      </c>
      <c r="P37" s="16">
        <f>+O37*J37</f>
        <v>227.9999999999992</v>
      </c>
      <c r="Q37" s="23"/>
      <c r="R37" s="20" t="s">
        <v>43</v>
      </c>
      <c r="S37" s="64" t="s">
        <v>184</v>
      </c>
    </row>
    <row r="38" spans="1:20" ht="28.5" customHeight="1">
      <c r="A38" s="64" t="s">
        <v>184</v>
      </c>
      <c r="B38" s="47">
        <v>43546</v>
      </c>
      <c r="C38" s="16">
        <v>19258</v>
      </c>
      <c r="D38" s="16" t="s">
        <v>96</v>
      </c>
      <c r="E38" s="16" t="s">
        <v>82</v>
      </c>
      <c r="F38" s="15" t="s">
        <v>154</v>
      </c>
      <c r="G38" s="37">
        <v>43647</v>
      </c>
      <c r="H38" s="34" t="s">
        <v>234</v>
      </c>
      <c r="I38" s="16" t="s">
        <v>36</v>
      </c>
      <c r="J38" s="38">
        <v>420</v>
      </c>
      <c r="K38" s="16">
        <v>7.02</v>
      </c>
      <c r="L38" s="16">
        <f>+K38*J38</f>
        <v>2948.3999999999996</v>
      </c>
      <c r="M38" s="16">
        <v>6.82</v>
      </c>
      <c r="N38" s="101">
        <f>+M38*J38</f>
        <v>2864.4</v>
      </c>
      <c r="O38" s="18">
        <f t="shared" si="52"/>
        <v>0.19999999999999929</v>
      </c>
      <c r="P38" s="16">
        <f>+O38*J38</f>
        <v>83.999999999999702</v>
      </c>
      <c r="Q38" s="23"/>
      <c r="R38" s="20" t="s">
        <v>43</v>
      </c>
      <c r="S38" s="64" t="s">
        <v>184</v>
      </c>
    </row>
    <row r="39" spans="1:20" s="42" customFormat="1" ht="28.5" customHeight="1">
      <c r="A39" s="58" t="s">
        <v>106</v>
      </c>
      <c r="B39" s="21">
        <v>43481</v>
      </c>
      <c r="C39" s="16">
        <v>18377</v>
      </c>
      <c r="D39" s="16" t="s">
        <v>53</v>
      </c>
      <c r="E39" s="36" t="s">
        <v>71</v>
      </c>
      <c r="F39" s="22" t="s">
        <v>54</v>
      </c>
      <c r="G39" s="47">
        <v>43629</v>
      </c>
      <c r="H39" s="21" t="s">
        <v>200</v>
      </c>
      <c r="I39" s="5" t="s">
        <v>36</v>
      </c>
      <c r="J39" s="17">
        <v>9664</v>
      </c>
      <c r="K39" s="20">
        <v>5.82</v>
      </c>
      <c r="L39" s="20">
        <f t="shared" si="36"/>
        <v>56244.480000000003</v>
      </c>
      <c r="M39" s="18">
        <v>5.62</v>
      </c>
      <c r="N39" s="19">
        <f t="shared" si="47"/>
        <v>54311.68</v>
      </c>
      <c r="O39" s="18">
        <f>+K39-M39</f>
        <v>0.20000000000000018</v>
      </c>
      <c r="P39" s="23">
        <f t="shared" si="48"/>
        <v>1932.8000000000018</v>
      </c>
      <c r="Q39" s="23"/>
      <c r="R39" s="20" t="s">
        <v>43</v>
      </c>
      <c r="S39" s="58" t="s">
        <v>106</v>
      </c>
    </row>
    <row r="40" spans="1:20" s="44" customFormat="1" ht="28.5" customHeight="1">
      <c r="A40" s="58" t="s">
        <v>117</v>
      </c>
      <c r="B40" s="43">
        <v>43493</v>
      </c>
      <c r="C40" s="16">
        <v>18830</v>
      </c>
      <c r="D40" s="16" t="s">
        <v>53</v>
      </c>
      <c r="E40" s="36" t="s">
        <v>71</v>
      </c>
      <c r="F40" s="22" t="s">
        <v>54</v>
      </c>
      <c r="G40" s="47">
        <v>43629</v>
      </c>
      <c r="H40" s="21" t="s">
        <v>200</v>
      </c>
      <c r="I40" s="16" t="s">
        <v>36</v>
      </c>
      <c r="J40" s="38">
        <v>300</v>
      </c>
      <c r="K40" s="20">
        <v>5.82</v>
      </c>
      <c r="L40" s="20">
        <f>+K40*J40</f>
        <v>1746</v>
      </c>
      <c r="M40" s="18">
        <v>5.62</v>
      </c>
      <c r="N40" s="19">
        <f>+M40*J40</f>
        <v>1686</v>
      </c>
      <c r="O40" s="18">
        <f>+K40-M40</f>
        <v>0.20000000000000018</v>
      </c>
      <c r="P40" s="23">
        <f>+O40*J40</f>
        <v>60.000000000000057</v>
      </c>
      <c r="Q40" s="23"/>
      <c r="R40" s="20" t="s">
        <v>43</v>
      </c>
      <c r="S40" s="58" t="s">
        <v>117</v>
      </c>
      <c r="T40" s="42"/>
    </row>
    <row r="41" spans="1:20" s="42" customFormat="1" ht="28.5" customHeight="1">
      <c r="A41" s="58" t="s">
        <v>117</v>
      </c>
      <c r="B41" s="21">
        <v>43481</v>
      </c>
      <c r="C41" s="16">
        <v>18380</v>
      </c>
      <c r="D41" s="16" t="s">
        <v>55</v>
      </c>
      <c r="E41" s="36" t="s">
        <v>71</v>
      </c>
      <c r="F41" s="22" t="s">
        <v>56</v>
      </c>
      <c r="G41" s="47">
        <v>43629</v>
      </c>
      <c r="H41" s="21" t="s">
        <v>200</v>
      </c>
      <c r="I41" s="5" t="s">
        <v>36</v>
      </c>
      <c r="J41" s="17">
        <v>11376</v>
      </c>
      <c r="K41" s="20">
        <v>5.67</v>
      </c>
      <c r="L41" s="20">
        <f t="shared" si="36"/>
        <v>64501.919999999998</v>
      </c>
      <c r="M41" s="18">
        <v>5.52</v>
      </c>
      <c r="N41" s="19">
        <f t="shared" si="47"/>
        <v>62795.519999999997</v>
      </c>
      <c r="O41" s="18">
        <f t="shared" ref="O41" si="53">+K41-M41</f>
        <v>0.15000000000000036</v>
      </c>
      <c r="P41" s="23">
        <f t="shared" si="48"/>
        <v>1706.400000000004</v>
      </c>
      <c r="Q41" s="23"/>
      <c r="R41" s="20" t="s">
        <v>43</v>
      </c>
      <c r="S41" s="58" t="s">
        <v>117</v>
      </c>
    </row>
    <row r="42" spans="1:20" ht="28.5" customHeight="1">
      <c r="A42" s="58" t="s">
        <v>117</v>
      </c>
      <c r="B42" s="43">
        <v>43493</v>
      </c>
      <c r="C42" s="16">
        <v>18827</v>
      </c>
      <c r="D42" s="16" t="s">
        <v>65</v>
      </c>
      <c r="E42" s="36" t="s">
        <v>71</v>
      </c>
      <c r="F42" s="22" t="s">
        <v>56</v>
      </c>
      <c r="G42" s="47">
        <v>43629</v>
      </c>
      <c r="H42" s="21" t="s">
        <v>200</v>
      </c>
      <c r="I42" s="16" t="s">
        <v>36</v>
      </c>
      <c r="J42" s="38">
        <v>1400</v>
      </c>
      <c r="K42" s="20">
        <v>5.67</v>
      </c>
      <c r="L42" s="20">
        <f>+K42*J42</f>
        <v>7938</v>
      </c>
      <c r="M42" s="18">
        <v>5.52</v>
      </c>
      <c r="N42" s="19">
        <f>+M42*J42</f>
        <v>7727.9999999999991</v>
      </c>
      <c r="O42" s="18">
        <f>+K42-M42</f>
        <v>0.15000000000000036</v>
      </c>
      <c r="P42" s="23">
        <f>+O42*J42</f>
        <v>210.00000000000051</v>
      </c>
      <c r="Q42" s="23"/>
      <c r="R42" s="20" t="s">
        <v>43</v>
      </c>
      <c r="S42" s="58" t="s">
        <v>117</v>
      </c>
    </row>
    <row r="43" spans="1:20" s="42" customFormat="1" ht="28.5" customHeight="1">
      <c r="A43" s="67" t="s">
        <v>195</v>
      </c>
      <c r="B43" s="21">
        <v>43481</v>
      </c>
      <c r="C43" s="16">
        <v>18384</v>
      </c>
      <c r="D43" s="16" t="s">
        <v>57</v>
      </c>
      <c r="E43" s="36" t="s">
        <v>71</v>
      </c>
      <c r="F43" s="22" t="s">
        <v>63</v>
      </c>
      <c r="G43" s="47">
        <v>43661</v>
      </c>
      <c r="H43" s="21">
        <v>43679</v>
      </c>
      <c r="I43" s="5" t="s">
        <v>36</v>
      </c>
      <c r="J43" s="17">
        <v>14040</v>
      </c>
      <c r="K43" s="20">
        <v>6.17</v>
      </c>
      <c r="L43" s="20">
        <f t="shared" si="36"/>
        <v>86626.8</v>
      </c>
      <c r="M43" s="18">
        <v>5.57</v>
      </c>
      <c r="N43" s="19">
        <f t="shared" si="47"/>
        <v>78202.8</v>
      </c>
      <c r="O43" s="18">
        <v>0.15</v>
      </c>
      <c r="P43" s="23">
        <f t="shared" si="48"/>
        <v>2106</v>
      </c>
      <c r="Q43" s="23"/>
      <c r="R43" s="20" t="s">
        <v>43</v>
      </c>
      <c r="S43" s="20"/>
    </row>
    <row r="44" spans="1:20" s="44" customFormat="1" ht="28.5" customHeight="1">
      <c r="A44" s="67" t="s">
        <v>195</v>
      </c>
      <c r="B44" s="43">
        <v>43493</v>
      </c>
      <c r="C44" s="16">
        <v>18835</v>
      </c>
      <c r="D44" s="16" t="s">
        <v>57</v>
      </c>
      <c r="E44" s="36" t="s">
        <v>71</v>
      </c>
      <c r="F44" s="22" t="s">
        <v>63</v>
      </c>
      <c r="G44" s="47">
        <v>43661</v>
      </c>
      <c r="H44" s="21">
        <v>43679</v>
      </c>
      <c r="I44" s="5" t="s">
        <v>36</v>
      </c>
      <c r="J44" s="68">
        <v>480</v>
      </c>
      <c r="K44" s="20">
        <v>6.17</v>
      </c>
      <c r="L44" s="20">
        <f>+K44*J44</f>
        <v>2961.6</v>
      </c>
      <c r="M44" s="18">
        <v>5.57</v>
      </c>
      <c r="N44" s="19">
        <f>+M44*J44</f>
        <v>2673.6000000000004</v>
      </c>
      <c r="O44" s="18">
        <v>0.15</v>
      </c>
      <c r="P44" s="23">
        <f>+O44*J44</f>
        <v>72</v>
      </c>
      <c r="Q44" s="23"/>
      <c r="R44" s="20" t="s">
        <v>43</v>
      </c>
      <c r="S44" s="20"/>
      <c r="T44" s="42"/>
    </row>
    <row r="45" spans="1:20" s="44" customFormat="1" ht="28.5" customHeight="1">
      <c r="A45" s="67" t="s">
        <v>194</v>
      </c>
      <c r="B45" s="43">
        <v>43501</v>
      </c>
      <c r="C45" s="16">
        <v>18854</v>
      </c>
      <c r="D45" s="16" t="s">
        <v>67</v>
      </c>
      <c r="E45" s="36" t="s">
        <v>71</v>
      </c>
      <c r="F45" s="22" t="s">
        <v>63</v>
      </c>
      <c r="G45" s="47">
        <v>43661</v>
      </c>
      <c r="H45" s="21">
        <v>43679</v>
      </c>
      <c r="I45" s="5" t="s">
        <v>36</v>
      </c>
      <c r="J45" s="68">
        <v>2568</v>
      </c>
      <c r="K45" s="20">
        <v>6.95</v>
      </c>
      <c r="L45" s="20">
        <f>+K45*J45</f>
        <v>17847.600000000002</v>
      </c>
      <c r="M45" s="18">
        <v>6.42</v>
      </c>
      <c r="N45" s="19">
        <f>+M45*J45</f>
        <v>16486.560000000001</v>
      </c>
      <c r="O45" s="18">
        <v>0.15</v>
      </c>
      <c r="P45" s="23">
        <f>+O45*J45</f>
        <v>385.2</v>
      </c>
      <c r="Q45" s="23"/>
      <c r="R45" s="20" t="s">
        <v>43</v>
      </c>
      <c r="S45" s="16"/>
      <c r="T45" s="42"/>
    </row>
    <row r="46" spans="1:20" s="44" customFormat="1" ht="28.5" customHeight="1">
      <c r="A46" s="67" t="s">
        <v>195</v>
      </c>
      <c r="B46" s="43">
        <v>43501</v>
      </c>
      <c r="C46" s="16">
        <v>18855</v>
      </c>
      <c r="D46" s="16" t="s">
        <v>67</v>
      </c>
      <c r="E46" s="36" t="s">
        <v>71</v>
      </c>
      <c r="F46" s="22" t="s">
        <v>63</v>
      </c>
      <c r="G46" s="47">
        <v>43661</v>
      </c>
      <c r="H46" s="21">
        <v>43679</v>
      </c>
      <c r="I46" s="5" t="s">
        <v>36</v>
      </c>
      <c r="J46" s="68">
        <v>960</v>
      </c>
      <c r="K46" s="20">
        <v>6.95</v>
      </c>
      <c r="L46" s="20">
        <f>+K46*J46</f>
        <v>6672</v>
      </c>
      <c r="M46" s="18">
        <v>6.42</v>
      </c>
      <c r="N46" s="19">
        <f>+M46*J46</f>
        <v>6163.2</v>
      </c>
      <c r="O46" s="18">
        <v>0.15</v>
      </c>
      <c r="P46" s="23">
        <f>+O46*J46</f>
        <v>144</v>
      </c>
      <c r="Q46" s="23"/>
      <c r="R46" s="20" t="s">
        <v>43</v>
      </c>
      <c r="S46" s="16"/>
      <c r="T46" s="42"/>
    </row>
    <row r="47" spans="1:20" s="42" customFormat="1" ht="28.5" customHeight="1">
      <c r="A47" s="20" t="s">
        <v>142</v>
      </c>
      <c r="B47" s="21">
        <v>43481</v>
      </c>
      <c r="C47" s="16">
        <v>18385</v>
      </c>
      <c r="D47" s="16" t="s">
        <v>58</v>
      </c>
      <c r="E47" s="36" t="s">
        <v>71</v>
      </c>
      <c r="F47" s="22" t="s">
        <v>59</v>
      </c>
      <c r="G47" s="47">
        <v>43640</v>
      </c>
      <c r="H47" s="21" t="s">
        <v>199</v>
      </c>
      <c r="I47" s="5" t="s">
        <v>36</v>
      </c>
      <c r="J47" s="17">
        <v>6384</v>
      </c>
      <c r="K47" s="20">
        <v>7.65</v>
      </c>
      <c r="L47" s="20">
        <f t="shared" ref="L47:L59" si="54">+K47*J47</f>
        <v>48837.600000000006</v>
      </c>
      <c r="M47" s="18">
        <v>7.45</v>
      </c>
      <c r="N47" s="19">
        <f t="shared" ref="N47:N59" si="55">+M47*J47</f>
        <v>47560.800000000003</v>
      </c>
      <c r="O47" s="18">
        <f t="shared" ref="O47:O59" si="56">+K47-M47</f>
        <v>0.20000000000000018</v>
      </c>
      <c r="P47" s="23">
        <f t="shared" ref="P47:P59" si="57">+O47*J47</f>
        <v>1276.8000000000011</v>
      </c>
      <c r="Q47" s="23"/>
      <c r="R47" s="20" t="s">
        <v>43</v>
      </c>
      <c r="S47" s="20" t="s">
        <v>142</v>
      </c>
    </row>
    <row r="48" spans="1:20" s="42" customFormat="1" ht="28.5" customHeight="1">
      <c r="A48" s="20" t="s">
        <v>141</v>
      </c>
      <c r="B48" s="21">
        <v>43481</v>
      </c>
      <c r="C48" s="16">
        <v>18386</v>
      </c>
      <c r="D48" s="16" t="s">
        <v>58</v>
      </c>
      <c r="E48" s="36" t="s">
        <v>71</v>
      </c>
      <c r="F48" s="22" t="s">
        <v>59</v>
      </c>
      <c r="G48" s="47">
        <v>43640</v>
      </c>
      <c r="H48" s="21" t="s">
        <v>199</v>
      </c>
      <c r="I48" s="5" t="s">
        <v>36</v>
      </c>
      <c r="J48" s="17">
        <v>500</v>
      </c>
      <c r="K48" s="20">
        <v>7.65</v>
      </c>
      <c r="L48" s="20">
        <f t="shared" si="54"/>
        <v>3825</v>
      </c>
      <c r="M48" s="18">
        <v>7.45</v>
      </c>
      <c r="N48" s="19">
        <f t="shared" si="55"/>
        <v>3725</v>
      </c>
      <c r="O48" s="18">
        <f t="shared" si="56"/>
        <v>0.20000000000000018</v>
      </c>
      <c r="P48" s="23">
        <f t="shared" si="57"/>
        <v>100.00000000000009</v>
      </c>
      <c r="Q48" s="23"/>
      <c r="R48" s="20" t="s">
        <v>43</v>
      </c>
      <c r="S48" s="20" t="s">
        <v>141</v>
      </c>
    </row>
    <row r="49" spans="1:20" s="42" customFormat="1" ht="28.5" customHeight="1">
      <c r="A49" s="20" t="s">
        <v>141</v>
      </c>
      <c r="B49" s="21">
        <v>43481</v>
      </c>
      <c r="C49" s="16">
        <v>18387</v>
      </c>
      <c r="D49" s="16" t="s">
        <v>58</v>
      </c>
      <c r="E49" s="36" t="s">
        <v>71</v>
      </c>
      <c r="F49" s="22" t="s">
        <v>59</v>
      </c>
      <c r="G49" s="47">
        <v>43640</v>
      </c>
      <c r="H49" s="21" t="s">
        <v>199</v>
      </c>
      <c r="I49" s="5" t="s">
        <v>36</v>
      </c>
      <c r="J49" s="17">
        <v>5304</v>
      </c>
      <c r="K49" s="20">
        <v>7.65</v>
      </c>
      <c r="L49" s="20">
        <f t="shared" si="54"/>
        <v>40575.599999999999</v>
      </c>
      <c r="M49" s="18">
        <v>7.45</v>
      </c>
      <c r="N49" s="19">
        <f t="shared" si="55"/>
        <v>39514.800000000003</v>
      </c>
      <c r="O49" s="18">
        <f t="shared" si="56"/>
        <v>0.20000000000000018</v>
      </c>
      <c r="P49" s="23">
        <f t="shared" si="57"/>
        <v>1060.8000000000009</v>
      </c>
      <c r="Q49" s="23"/>
      <c r="R49" s="20" t="s">
        <v>43</v>
      </c>
      <c r="S49" s="20" t="s">
        <v>141</v>
      </c>
    </row>
    <row r="50" spans="1:20" s="42" customFormat="1" ht="28.5" customHeight="1">
      <c r="A50" s="20" t="s">
        <v>141</v>
      </c>
      <c r="B50" s="21">
        <v>43481</v>
      </c>
      <c r="C50" s="16">
        <v>18388</v>
      </c>
      <c r="D50" s="16" t="s">
        <v>58</v>
      </c>
      <c r="E50" s="36" t="s">
        <v>71</v>
      </c>
      <c r="F50" s="22" t="s">
        <v>59</v>
      </c>
      <c r="G50" s="47">
        <v>43640</v>
      </c>
      <c r="H50" s="21" t="s">
        <v>199</v>
      </c>
      <c r="I50" s="16" t="s">
        <v>36</v>
      </c>
      <c r="J50" s="17">
        <v>480</v>
      </c>
      <c r="K50" s="20">
        <v>7.65</v>
      </c>
      <c r="L50" s="20">
        <f t="shared" si="54"/>
        <v>3672</v>
      </c>
      <c r="M50" s="18">
        <v>7.45</v>
      </c>
      <c r="N50" s="19">
        <f t="shared" si="55"/>
        <v>3576</v>
      </c>
      <c r="O50" s="18">
        <f t="shared" si="56"/>
        <v>0.20000000000000018</v>
      </c>
      <c r="P50" s="23">
        <f t="shared" si="57"/>
        <v>96.000000000000085</v>
      </c>
      <c r="Q50" s="23"/>
      <c r="R50" s="20" t="s">
        <v>43</v>
      </c>
      <c r="S50" s="20" t="s">
        <v>141</v>
      </c>
    </row>
    <row r="51" spans="1:20" s="42" customFormat="1" ht="28.5" customHeight="1">
      <c r="A51" s="62" t="s">
        <v>142</v>
      </c>
      <c r="B51" s="21">
        <v>43481</v>
      </c>
      <c r="C51" s="16">
        <v>18389</v>
      </c>
      <c r="D51" s="16" t="s">
        <v>58</v>
      </c>
      <c r="E51" s="36" t="s">
        <v>71</v>
      </c>
      <c r="F51" s="22" t="s">
        <v>59</v>
      </c>
      <c r="G51" s="47">
        <v>43640</v>
      </c>
      <c r="H51" s="21" t="s">
        <v>199</v>
      </c>
      <c r="I51" s="16" t="s">
        <v>36</v>
      </c>
      <c r="J51" s="17">
        <v>1304</v>
      </c>
      <c r="K51" s="20">
        <v>7.65</v>
      </c>
      <c r="L51" s="20">
        <f t="shared" si="54"/>
        <v>9975.6</v>
      </c>
      <c r="M51" s="18">
        <v>7.45</v>
      </c>
      <c r="N51" s="19">
        <f t="shared" si="55"/>
        <v>9714.8000000000011</v>
      </c>
      <c r="O51" s="18">
        <f t="shared" si="56"/>
        <v>0.20000000000000018</v>
      </c>
      <c r="P51" s="23">
        <f t="shared" si="57"/>
        <v>260.80000000000024</v>
      </c>
      <c r="Q51" s="23"/>
      <c r="R51" s="20" t="s">
        <v>43</v>
      </c>
      <c r="S51" s="62" t="s">
        <v>142</v>
      </c>
    </row>
    <row r="52" spans="1:20" s="42" customFormat="1" ht="28.5" customHeight="1">
      <c r="A52" s="16" t="s">
        <v>142</v>
      </c>
      <c r="B52" s="21">
        <v>43501</v>
      </c>
      <c r="C52" s="16">
        <v>18853</v>
      </c>
      <c r="D52" s="16" t="s">
        <v>58</v>
      </c>
      <c r="E52" s="36" t="s">
        <v>71</v>
      </c>
      <c r="F52" s="22" t="s">
        <v>59</v>
      </c>
      <c r="G52" s="47">
        <v>43640</v>
      </c>
      <c r="H52" s="21" t="s">
        <v>199</v>
      </c>
      <c r="I52" s="16" t="s">
        <v>36</v>
      </c>
      <c r="J52" s="17">
        <v>1618</v>
      </c>
      <c r="K52" s="20">
        <v>7.65</v>
      </c>
      <c r="L52" s="20">
        <f t="shared" si="54"/>
        <v>12377.7</v>
      </c>
      <c r="M52" s="18">
        <v>7.45</v>
      </c>
      <c r="N52" s="19">
        <f t="shared" si="55"/>
        <v>12054.1</v>
      </c>
      <c r="O52" s="18">
        <f t="shared" si="56"/>
        <v>0.20000000000000018</v>
      </c>
      <c r="P52" s="23">
        <f t="shared" si="57"/>
        <v>323.60000000000031</v>
      </c>
      <c r="Q52" s="102"/>
      <c r="R52" s="20" t="s">
        <v>43</v>
      </c>
      <c r="S52" s="16" t="s">
        <v>142</v>
      </c>
    </row>
    <row r="53" spans="1:20" s="42" customFormat="1" ht="28.5" customHeight="1">
      <c r="A53" s="16"/>
      <c r="B53" s="21">
        <v>43481</v>
      </c>
      <c r="C53" s="16">
        <v>18390</v>
      </c>
      <c r="D53" s="16" t="s">
        <v>58</v>
      </c>
      <c r="E53" s="36" t="s">
        <v>71</v>
      </c>
      <c r="F53" s="22" t="s">
        <v>59</v>
      </c>
      <c r="G53" s="16" t="s">
        <v>156</v>
      </c>
      <c r="H53" s="21"/>
      <c r="I53" s="16"/>
      <c r="J53" s="17"/>
      <c r="K53" s="20"/>
      <c r="L53" s="20"/>
      <c r="M53" s="18"/>
      <c r="N53" s="19"/>
      <c r="O53" s="18"/>
      <c r="P53" s="23"/>
      <c r="Q53" s="102"/>
      <c r="R53" s="20" t="s">
        <v>43</v>
      </c>
      <c r="S53" s="16"/>
    </row>
    <row r="54" spans="1:20" s="42" customFormat="1" ht="28.5" customHeight="1">
      <c r="A54" s="13" t="s">
        <v>203</v>
      </c>
      <c r="B54" s="21">
        <v>43490</v>
      </c>
      <c r="C54" s="16">
        <v>18810</v>
      </c>
      <c r="D54" s="16" t="s">
        <v>61</v>
      </c>
      <c r="E54" s="16" t="s">
        <v>62</v>
      </c>
      <c r="F54" s="22" t="s">
        <v>60</v>
      </c>
      <c r="G54" s="47">
        <v>43594</v>
      </c>
      <c r="H54" s="21" t="s">
        <v>202</v>
      </c>
      <c r="I54" s="16" t="s">
        <v>36</v>
      </c>
      <c r="J54" s="17">
        <v>12000</v>
      </c>
      <c r="K54" s="20">
        <v>10.5</v>
      </c>
      <c r="L54" s="20">
        <f t="shared" si="54"/>
        <v>126000</v>
      </c>
      <c r="M54" s="18">
        <v>10.3</v>
      </c>
      <c r="N54" s="19">
        <f t="shared" si="55"/>
        <v>123600.00000000001</v>
      </c>
      <c r="O54" s="18">
        <f t="shared" si="56"/>
        <v>0.19999999999999929</v>
      </c>
      <c r="P54" s="23">
        <f t="shared" si="57"/>
        <v>2399.9999999999914</v>
      </c>
      <c r="Q54" s="102">
        <v>126000</v>
      </c>
      <c r="R54" s="20" t="s">
        <v>43</v>
      </c>
      <c r="S54" s="13" t="s">
        <v>157</v>
      </c>
    </row>
    <row r="55" spans="1:20" s="44" customFormat="1" ht="28.5" customHeight="1">
      <c r="A55" s="13" t="s">
        <v>203</v>
      </c>
      <c r="B55" s="43">
        <v>43493</v>
      </c>
      <c r="C55" s="16">
        <v>18838</v>
      </c>
      <c r="D55" s="16" t="s">
        <v>61</v>
      </c>
      <c r="E55" s="16" t="s">
        <v>62</v>
      </c>
      <c r="F55" s="22" t="s">
        <v>60</v>
      </c>
      <c r="G55" s="47">
        <v>43594</v>
      </c>
      <c r="H55" s="21" t="s">
        <v>202</v>
      </c>
      <c r="I55" s="16" t="s">
        <v>36</v>
      </c>
      <c r="J55" s="68">
        <v>240</v>
      </c>
      <c r="K55" s="20">
        <v>10.5</v>
      </c>
      <c r="L55" s="20">
        <f>+K55*J55</f>
        <v>2520</v>
      </c>
      <c r="M55" s="18">
        <v>10.3</v>
      </c>
      <c r="N55" s="19">
        <f t="shared" ref="N55" si="58">+M55*J55</f>
        <v>2472</v>
      </c>
      <c r="O55" s="18">
        <f t="shared" ref="O55" si="59">+K55-M55</f>
        <v>0.19999999999999929</v>
      </c>
      <c r="P55" s="23">
        <f t="shared" ref="P55" si="60">+O55*J55</f>
        <v>47.999999999999829</v>
      </c>
      <c r="Q55" s="102">
        <v>2520</v>
      </c>
      <c r="R55" s="20" t="s">
        <v>43</v>
      </c>
      <c r="S55" s="13" t="s">
        <v>157</v>
      </c>
      <c r="T55" s="42"/>
    </row>
    <row r="56" spans="1:20" s="44" customFormat="1" ht="28.5" customHeight="1">
      <c r="A56" s="57" t="s">
        <v>204</v>
      </c>
      <c r="B56" s="43">
        <v>43516</v>
      </c>
      <c r="C56" s="16">
        <v>18917</v>
      </c>
      <c r="D56" s="16" t="s">
        <v>61</v>
      </c>
      <c r="E56" s="16" t="s">
        <v>74</v>
      </c>
      <c r="F56" s="22" t="s">
        <v>60</v>
      </c>
      <c r="G56" s="47">
        <v>43630</v>
      </c>
      <c r="H56" s="24">
        <f>G56+25</f>
        <v>43655</v>
      </c>
      <c r="I56" s="16" t="s">
        <v>158</v>
      </c>
      <c r="J56" s="38">
        <v>756</v>
      </c>
      <c r="K56" s="20">
        <v>9.68</v>
      </c>
      <c r="L56" s="20">
        <f>+K56*J56</f>
        <v>7318.08</v>
      </c>
      <c r="M56" s="18">
        <v>9.48</v>
      </c>
      <c r="N56" s="19">
        <f>+M56*J56</f>
        <v>7166.88</v>
      </c>
      <c r="O56" s="18">
        <f>+K56-M56</f>
        <v>0.19999999999999929</v>
      </c>
      <c r="P56" s="23">
        <f>+O56*J56</f>
        <v>151.19999999999948</v>
      </c>
      <c r="Q56" s="23">
        <f t="shared" ref="Q56:Q57" si="61">L56</f>
        <v>7318.08</v>
      </c>
      <c r="R56" s="20" t="s">
        <v>43</v>
      </c>
      <c r="S56" s="57" t="s">
        <v>119</v>
      </c>
      <c r="T56" s="42"/>
    </row>
    <row r="57" spans="1:20" s="44" customFormat="1" ht="28.5" customHeight="1">
      <c r="A57" s="57" t="s">
        <v>205</v>
      </c>
      <c r="B57" s="43">
        <v>43516</v>
      </c>
      <c r="C57" s="16">
        <v>18925</v>
      </c>
      <c r="D57" s="16" t="s">
        <v>61</v>
      </c>
      <c r="E57" s="16" t="s">
        <v>74</v>
      </c>
      <c r="F57" s="22" t="s">
        <v>60</v>
      </c>
      <c r="G57" s="47">
        <v>43630</v>
      </c>
      <c r="H57" s="24">
        <f>G57+25</f>
        <v>43655</v>
      </c>
      <c r="I57" s="16" t="s">
        <v>158</v>
      </c>
      <c r="J57" s="38">
        <v>204</v>
      </c>
      <c r="K57" s="20">
        <v>9.68</v>
      </c>
      <c r="L57" s="20">
        <f>+K57*J57</f>
        <v>1974.72</v>
      </c>
      <c r="M57" s="18">
        <v>9.48</v>
      </c>
      <c r="N57" s="19">
        <f>+M57*J57</f>
        <v>1933.92</v>
      </c>
      <c r="O57" s="18">
        <f>+K57-M57</f>
        <v>0.19999999999999929</v>
      </c>
      <c r="P57" s="23">
        <f>+O57*J57</f>
        <v>40.799999999999855</v>
      </c>
      <c r="Q57" s="23">
        <f t="shared" si="61"/>
        <v>1974.72</v>
      </c>
      <c r="R57" s="20" t="s">
        <v>43</v>
      </c>
      <c r="S57" s="57" t="s">
        <v>118</v>
      </c>
      <c r="T57" s="42"/>
    </row>
    <row r="58" spans="1:20" s="44" customFormat="1" ht="28.5" customHeight="1">
      <c r="A58" s="67" t="s">
        <v>195</v>
      </c>
      <c r="B58" s="43">
        <v>43536</v>
      </c>
      <c r="C58" s="16">
        <v>19106</v>
      </c>
      <c r="D58" s="16" t="s">
        <v>77</v>
      </c>
      <c r="E58" s="13" t="s">
        <v>159</v>
      </c>
      <c r="F58" s="22" t="s">
        <v>60</v>
      </c>
      <c r="G58" s="47">
        <v>43661</v>
      </c>
      <c r="H58" s="24">
        <v>43686</v>
      </c>
      <c r="I58" s="16" t="s">
        <v>36</v>
      </c>
      <c r="J58" s="38">
        <v>250</v>
      </c>
      <c r="K58" s="20">
        <v>10.4</v>
      </c>
      <c r="L58" s="20">
        <f>+K58*J58</f>
        <v>2600</v>
      </c>
      <c r="M58" s="18">
        <v>10.199999999999999</v>
      </c>
      <c r="N58" s="19">
        <f t="shared" ref="N58" si="62">+M58*J58</f>
        <v>2550</v>
      </c>
      <c r="O58" s="18">
        <f t="shared" ref="O58" si="63">+K58-M58</f>
        <v>0.20000000000000107</v>
      </c>
      <c r="P58" s="23">
        <f t="shared" ref="P58" si="64">+O58*J58</f>
        <v>50.00000000000027</v>
      </c>
      <c r="Q58" s="102"/>
      <c r="R58" s="20" t="s">
        <v>43</v>
      </c>
      <c r="S58" s="54"/>
      <c r="T58" s="42"/>
    </row>
    <row r="59" spans="1:20" ht="28.5" customHeight="1">
      <c r="A59" s="55" t="s">
        <v>105</v>
      </c>
      <c r="B59" s="24">
        <v>43480</v>
      </c>
      <c r="C59" s="49">
        <v>18379</v>
      </c>
      <c r="D59" s="16" t="s">
        <v>64</v>
      </c>
      <c r="E59" s="36" t="s">
        <v>71</v>
      </c>
      <c r="F59" s="50" t="s">
        <v>66</v>
      </c>
      <c r="G59" s="47">
        <v>43629</v>
      </c>
      <c r="H59" s="24">
        <v>43679</v>
      </c>
      <c r="I59" s="16" t="s">
        <v>36</v>
      </c>
      <c r="J59" s="103">
        <v>10184</v>
      </c>
      <c r="K59" s="20">
        <v>6.12</v>
      </c>
      <c r="L59" s="20">
        <f t="shared" si="54"/>
        <v>62326.080000000002</v>
      </c>
      <c r="M59" s="18">
        <v>5.97</v>
      </c>
      <c r="N59" s="19">
        <f t="shared" si="55"/>
        <v>60798.479999999996</v>
      </c>
      <c r="O59" s="18">
        <f t="shared" si="56"/>
        <v>0.15000000000000036</v>
      </c>
      <c r="P59" s="23">
        <f t="shared" si="57"/>
        <v>1527.6000000000035</v>
      </c>
      <c r="Q59" s="104"/>
      <c r="R59" s="20" t="s">
        <v>43</v>
      </c>
      <c r="S59" s="55" t="s">
        <v>105</v>
      </c>
    </row>
    <row r="60" spans="1:20" s="44" customFormat="1" ht="28.5" customHeight="1">
      <c r="A60" s="55" t="s">
        <v>105</v>
      </c>
      <c r="B60" s="43">
        <v>43493</v>
      </c>
      <c r="C60" s="16">
        <v>18828</v>
      </c>
      <c r="D60" s="16" t="s">
        <v>64</v>
      </c>
      <c r="E60" s="36" t="s">
        <v>71</v>
      </c>
      <c r="F60" s="50" t="s">
        <v>66</v>
      </c>
      <c r="G60" s="47">
        <v>43629</v>
      </c>
      <c r="H60" s="24">
        <v>43679</v>
      </c>
      <c r="I60" s="16" t="s">
        <v>36</v>
      </c>
      <c r="J60" s="38">
        <v>1264</v>
      </c>
      <c r="K60" s="20">
        <v>6.12</v>
      </c>
      <c r="L60" s="20">
        <f t="shared" ref="L60:L64" si="65">+K60*J60</f>
        <v>7735.68</v>
      </c>
      <c r="M60" s="18">
        <v>5.97</v>
      </c>
      <c r="N60" s="19">
        <f t="shared" ref="N60:N61" si="66">+M60*J60</f>
        <v>7546.08</v>
      </c>
      <c r="O60" s="18">
        <f t="shared" ref="O60" si="67">+K60-M60</f>
        <v>0.15000000000000036</v>
      </c>
      <c r="P60" s="23">
        <f t="shared" ref="P60:P61" si="68">+O60*J60</f>
        <v>189.60000000000045</v>
      </c>
      <c r="Q60" s="23"/>
      <c r="R60" s="20" t="s">
        <v>43</v>
      </c>
      <c r="S60" s="55" t="s">
        <v>105</v>
      </c>
      <c r="T60" s="42"/>
    </row>
    <row r="61" spans="1:20" s="44" customFormat="1" ht="28.5" customHeight="1">
      <c r="A61" s="20" t="s">
        <v>141</v>
      </c>
      <c r="B61" s="43">
        <v>43529</v>
      </c>
      <c r="C61" s="16">
        <v>19080</v>
      </c>
      <c r="D61" s="16" t="s">
        <v>160</v>
      </c>
      <c r="E61" s="16" t="s">
        <v>42</v>
      </c>
      <c r="F61" s="50" t="s">
        <v>161</v>
      </c>
      <c r="G61" s="47">
        <v>43640</v>
      </c>
      <c r="H61" s="24">
        <v>43665</v>
      </c>
      <c r="I61" s="16" t="s">
        <v>36</v>
      </c>
      <c r="J61" s="38">
        <v>2800</v>
      </c>
      <c r="K61" s="20">
        <v>8.4499999999999993</v>
      </c>
      <c r="L61" s="20">
        <f t="shared" si="65"/>
        <v>23659.999999999996</v>
      </c>
      <c r="M61" s="60">
        <f>K61*0.95</f>
        <v>8.0274999999999981</v>
      </c>
      <c r="N61" s="19">
        <f t="shared" si="66"/>
        <v>22476.999999999996</v>
      </c>
      <c r="O61" s="60">
        <f>+K61-M61</f>
        <v>0.42250000000000121</v>
      </c>
      <c r="P61" s="23">
        <f t="shared" si="68"/>
        <v>1183.0000000000034</v>
      </c>
      <c r="Q61" s="23"/>
      <c r="R61" s="20" t="s">
        <v>43</v>
      </c>
      <c r="S61" s="20" t="s">
        <v>141</v>
      </c>
      <c r="T61" s="42"/>
    </row>
    <row r="62" spans="1:20" s="44" customFormat="1" ht="28.5" customHeight="1">
      <c r="A62" s="20"/>
      <c r="B62" s="43">
        <v>43539</v>
      </c>
      <c r="C62" s="16">
        <v>19190</v>
      </c>
      <c r="D62" s="16" t="s">
        <v>90</v>
      </c>
      <c r="E62" s="13" t="s">
        <v>91</v>
      </c>
      <c r="F62" s="50" t="s">
        <v>162</v>
      </c>
      <c r="G62" s="16"/>
      <c r="H62" s="24">
        <v>43713</v>
      </c>
      <c r="I62" s="16" t="s">
        <v>36</v>
      </c>
      <c r="J62" s="38">
        <v>520</v>
      </c>
      <c r="K62" s="20">
        <v>12.6</v>
      </c>
      <c r="L62" s="20">
        <f t="shared" si="65"/>
        <v>6552</v>
      </c>
      <c r="M62" s="60">
        <f>K62*0.95</f>
        <v>11.969999999999999</v>
      </c>
      <c r="N62" s="19">
        <f t="shared" ref="N62:N63" si="69">+M62*J62</f>
        <v>6224.4</v>
      </c>
      <c r="O62" s="60">
        <f t="shared" ref="O62" si="70">+K62-M62</f>
        <v>0.63000000000000078</v>
      </c>
      <c r="P62" s="23">
        <f t="shared" ref="P62:P63" si="71">+O62*J62</f>
        <v>327.60000000000042</v>
      </c>
      <c r="Q62" s="23"/>
      <c r="R62" s="20" t="s">
        <v>43</v>
      </c>
      <c r="S62" s="20"/>
      <c r="T62" s="42"/>
    </row>
    <row r="63" spans="1:20" s="44" customFormat="1" ht="28.5" customHeight="1">
      <c r="A63" s="63" t="s">
        <v>179</v>
      </c>
      <c r="B63" s="43">
        <v>43542</v>
      </c>
      <c r="C63" s="16">
        <v>19226</v>
      </c>
      <c r="D63" s="16" t="s">
        <v>93</v>
      </c>
      <c r="E63" s="16" t="s">
        <v>42</v>
      </c>
      <c r="F63" s="50" t="s">
        <v>94</v>
      </c>
      <c r="G63" s="47">
        <v>43647</v>
      </c>
      <c r="H63" s="34" t="s">
        <v>234</v>
      </c>
      <c r="I63" s="16" t="s">
        <v>36</v>
      </c>
      <c r="J63" s="38">
        <v>3000</v>
      </c>
      <c r="K63" s="20">
        <v>7.38</v>
      </c>
      <c r="L63" s="20">
        <f t="shared" si="65"/>
        <v>22140</v>
      </c>
      <c r="M63" s="60">
        <f>K63*0.95</f>
        <v>7.0109999999999992</v>
      </c>
      <c r="N63" s="19">
        <f t="shared" si="69"/>
        <v>21032.999999999996</v>
      </c>
      <c r="O63" s="60">
        <f>+K63-M63</f>
        <v>0.36900000000000066</v>
      </c>
      <c r="P63" s="23">
        <f t="shared" si="71"/>
        <v>1107.000000000002</v>
      </c>
      <c r="Q63" s="23"/>
      <c r="R63" s="20" t="s">
        <v>43</v>
      </c>
      <c r="S63" s="63" t="s">
        <v>179</v>
      </c>
      <c r="T63" s="42"/>
    </row>
    <row r="64" spans="1:20" s="44" customFormat="1" ht="28.5" customHeight="1">
      <c r="A64" s="16"/>
      <c r="B64" s="43">
        <v>43546</v>
      </c>
      <c r="C64" s="16">
        <v>19272</v>
      </c>
      <c r="D64" s="16" t="s">
        <v>95</v>
      </c>
      <c r="E64" s="13" t="s">
        <v>91</v>
      </c>
      <c r="F64" s="51" t="s">
        <v>163</v>
      </c>
      <c r="G64" s="16"/>
      <c r="H64" s="24">
        <v>43703</v>
      </c>
      <c r="I64" s="16" t="s">
        <v>36</v>
      </c>
      <c r="J64" s="38">
        <v>210</v>
      </c>
      <c r="K64" s="61">
        <v>25.25</v>
      </c>
      <c r="L64" s="23">
        <f t="shared" si="65"/>
        <v>5302.5</v>
      </c>
      <c r="M64" s="60">
        <f>K64*0.95</f>
        <v>23.987499999999997</v>
      </c>
      <c r="N64" s="19">
        <f t="shared" ref="N64:N65" si="72">+M64*J64</f>
        <v>5037.3749999999991</v>
      </c>
      <c r="O64" s="60">
        <f>+K64-M64</f>
        <v>1.2625000000000028</v>
      </c>
      <c r="P64" s="23">
        <f t="shared" ref="P64:P65" si="73">+O64*J64</f>
        <v>265.12500000000057</v>
      </c>
      <c r="Q64" s="23"/>
      <c r="R64" s="20" t="s">
        <v>43</v>
      </c>
      <c r="S64" s="16"/>
      <c r="T64" s="42"/>
    </row>
    <row r="65" spans="1:19" ht="28.5" customHeight="1">
      <c r="A65" s="63" t="s">
        <v>179</v>
      </c>
      <c r="B65" s="47">
        <v>43554</v>
      </c>
      <c r="C65" s="16">
        <v>19283</v>
      </c>
      <c r="D65" s="16" t="s">
        <v>98</v>
      </c>
      <c r="E65" s="16" t="s">
        <v>62</v>
      </c>
      <c r="F65" s="15" t="s">
        <v>164</v>
      </c>
      <c r="G65" s="47">
        <v>43647</v>
      </c>
      <c r="H65" s="34" t="s">
        <v>234</v>
      </c>
      <c r="I65" s="16" t="s">
        <v>36</v>
      </c>
      <c r="J65" s="38">
        <v>3000</v>
      </c>
      <c r="K65" s="16">
        <v>12.35</v>
      </c>
      <c r="L65" s="20">
        <f t="shared" ref="L65" si="74">+K65*J65</f>
        <v>37050</v>
      </c>
      <c r="M65" s="60">
        <f>K65*0.95</f>
        <v>11.7325</v>
      </c>
      <c r="N65" s="19">
        <f t="shared" si="72"/>
        <v>35197.5</v>
      </c>
      <c r="O65" s="60">
        <f>+K65-M65</f>
        <v>0.61749999999999972</v>
      </c>
      <c r="P65" s="23">
        <f t="shared" si="73"/>
        <v>1852.4999999999991</v>
      </c>
      <c r="Q65" s="23"/>
      <c r="R65" s="20" t="s">
        <v>43</v>
      </c>
      <c r="S65" s="63" t="s">
        <v>179</v>
      </c>
    </row>
    <row r="66" spans="1:19" ht="28.5" customHeight="1">
      <c r="A66" s="16"/>
      <c r="B66" s="47">
        <v>43570</v>
      </c>
      <c r="C66" s="16">
        <v>19414</v>
      </c>
      <c r="D66" s="16" t="s">
        <v>101</v>
      </c>
      <c r="E66" s="16" t="s">
        <v>153</v>
      </c>
      <c r="F66" s="15" t="s">
        <v>165</v>
      </c>
      <c r="G66" s="16"/>
      <c r="H66" s="24">
        <v>43763</v>
      </c>
      <c r="I66" s="16" t="s">
        <v>36</v>
      </c>
      <c r="J66" s="38">
        <v>73440</v>
      </c>
      <c r="K66" s="16">
        <v>6.75</v>
      </c>
      <c r="L66" s="16">
        <f t="shared" ref="L66:L67" si="75">+K66*J66</f>
        <v>495720</v>
      </c>
      <c r="M66" s="16">
        <v>6.55</v>
      </c>
      <c r="N66" s="101">
        <f t="shared" ref="N66:N67" si="76">+M66*J66</f>
        <v>481032</v>
      </c>
      <c r="O66" s="18">
        <f t="shared" ref="O66:O67" si="77">K66-M66</f>
        <v>0.20000000000000018</v>
      </c>
      <c r="P66" s="16">
        <f t="shared" ref="P66:P70" si="78">+O66*J66</f>
        <v>14688.000000000013</v>
      </c>
      <c r="Q66" s="23"/>
      <c r="R66" s="20" t="s">
        <v>43</v>
      </c>
      <c r="S66" s="16"/>
    </row>
    <row r="67" spans="1:19" ht="28.5" customHeight="1">
      <c r="A67" s="16"/>
      <c r="B67" s="47">
        <v>43570</v>
      </c>
      <c r="C67" s="16">
        <v>19415</v>
      </c>
      <c r="D67" s="16" t="s">
        <v>101</v>
      </c>
      <c r="E67" s="16" t="s">
        <v>153</v>
      </c>
      <c r="F67" s="15" t="s">
        <v>165</v>
      </c>
      <c r="G67" s="16"/>
      <c r="H67" s="24">
        <v>43763</v>
      </c>
      <c r="I67" s="16" t="s">
        <v>36</v>
      </c>
      <c r="J67" s="38">
        <v>12648</v>
      </c>
      <c r="K67" s="16">
        <v>6.75</v>
      </c>
      <c r="L67" s="16">
        <f t="shared" si="75"/>
        <v>85374</v>
      </c>
      <c r="M67" s="16">
        <v>6.55</v>
      </c>
      <c r="N67" s="101">
        <f t="shared" si="76"/>
        <v>82844.399999999994</v>
      </c>
      <c r="O67" s="18">
        <f t="shared" si="77"/>
        <v>0.20000000000000018</v>
      </c>
      <c r="P67" s="16">
        <f t="shared" si="78"/>
        <v>2529.6000000000022</v>
      </c>
      <c r="Q67" s="23"/>
      <c r="R67" s="20" t="s">
        <v>43</v>
      </c>
      <c r="S67" s="16"/>
    </row>
    <row r="68" spans="1:19" ht="28.5" customHeight="1">
      <c r="A68" s="16"/>
      <c r="B68" s="47">
        <v>43580</v>
      </c>
      <c r="C68" s="52">
        <v>19951</v>
      </c>
      <c r="D68" s="16" t="s">
        <v>101</v>
      </c>
      <c r="E68" s="16" t="s">
        <v>153</v>
      </c>
      <c r="F68" s="15" t="s">
        <v>165</v>
      </c>
      <c r="G68" s="16"/>
      <c r="H68" s="24">
        <v>43763</v>
      </c>
      <c r="I68" s="16" t="s">
        <v>36</v>
      </c>
      <c r="J68" s="38">
        <v>3996</v>
      </c>
      <c r="K68" s="16">
        <v>6.75</v>
      </c>
      <c r="L68" s="16">
        <f t="shared" ref="L68" si="79">+K68*J68</f>
        <v>26973</v>
      </c>
      <c r="M68" s="16">
        <v>6.55</v>
      </c>
      <c r="N68" s="101">
        <f t="shared" ref="N68" si="80">+M68*J68</f>
        <v>26173.8</v>
      </c>
      <c r="O68" s="18">
        <f t="shared" ref="O68" si="81">K68-M68</f>
        <v>0.20000000000000018</v>
      </c>
      <c r="P68" s="16">
        <f t="shared" ref="P68" si="82">+O68*J68</f>
        <v>799.20000000000073</v>
      </c>
      <c r="Q68" s="23"/>
      <c r="R68" s="20" t="s">
        <v>43</v>
      </c>
      <c r="S68" s="16"/>
    </row>
    <row r="69" spans="1:19" ht="28.5" customHeight="1">
      <c r="A69" s="13"/>
      <c r="B69" s="47">
        <v>43572</v>
      </c>
      <c r="C69" s="16">
        <v>19834</v>
      </c>
      <c r="D69" s="16" t="s">
        <v>166</v>
      </c>
      <c r="E69" s="16" t="s">
        <v>82</v>
      </c>
      <c r="F69" s="15" t="s">
        <v>167</v>
      </c>
      <c r="G69" s="16"/>
      <c r="H69" s="24">
        <v>43696</v>
      </c>
      <c r="I69" s="16" t="s">
        <v>36</v>
      </c>
      <c r="J69" s="38">
        <v>33824</v>
      </c>
      <c r="K69" s="16">
        <v>7.35</v>
      </c>
      <c r="L69" s="16">
        <f t="shared" ref="L69:L95" si="83">+K69*J69</f>
        <v>248606.4</v>
      </c>
      <c r="M69" s="16">
        <v>7.15</v>
      </c>
      <c r="N69" s="101">
        <f t="shared" ref="N69:N77" si="84">+M69*J69</f>
        <v>241841.6</v>
      </c>
      <c r="O69" s="18">
        <f t="shared" ref="O69:O70" si="85">K69-M69</f>
        <v>0.19999999999999929</v>
      </c>
      <c r="P69" s="16">
        <f t="shared" si="78"/>
        <v>6764.7999999999756</v>
      </c>
      <c r="Q69" s="23"/>
      <c r="R69" s="20" t="s">
        <v>43</v>
      </c>
      <c r="S69" s="16"/>
    </row>
    <row r="70" spans="1:19" ht="28.5" customHeight="1">
      <c r="A70" s="13"/>
      <c r="B70" s="47">
        <v>43572</v>
      </c>
      <c r="C70" s="16">
        <v>19835</v>
      </c>
      <c r="D70" s="16" t="s">
        <v>166</v>
      </c>
      <c r="E70" s="16" t="s">
        <v>82</v>
      </c>
      <c r="F70" s="15" t="s">
        <v>167</v>
      </c>
      <c r="G70" s="16"/>
      <c r="H70" s="24">
        <v>43696</v>
      </c>
      <c r="I70" s="16" t="s">
        <v>36</v>
      </c>
      <c r="J70" s="38">
        <v>2300</v>
      </c>
      <c r="K70" s="16">
        <v>7.35</v>
      </c>
      <c r="L70" s="16">
        <f t="shared" si="83"/>
        <v>16905</v>
      </c>
      <c r="M70" s="16">
        <v>7.15</v>
      </c>
      <c r="N70" s="101">
        <f t="shared" si="84"/>
        <v>16445</v>
      </c>
      <c r="O70" s="18">
        <f t="shared" si="85"/>
        <v>0.19999999999999929</v>
      </c>
      <c r="P70" s="16">
        <f t="shared" si="78"/>
        <v>459.99999999999835</v>
      </c>
      <c r="Q70" s="23"/>
      <c r="R70" s="20" t="s">
        <v>43</v>
      </c>
      <c r="S70" s="16"/>
    </row>
    <row r="71" spans="1:19" ht="28.5" customHeight="1">
      <c r="A71" s="16"/>
      <c r="B71" s="47">
        <v>43586</v>
      </c>
      <c r="C71" s="49">
        <v>20054</v>
      </c>
      <c r="D71" s="16" t="s">
        <v>168</v>
      </c>
      <c r="E71" s="16" t="s">
        <v>153</v>
      </c>
      <c r="F71" s="15" t="s">
        <v>104</v>
      </c>
      <c r="G71" s="16"/>
      <c r="H71" s="24">
        <v>43721</v>
      </c>
      <c r="I71" s="16" t="s">
        <v>36</v>
      </c>
      <c r="J71" s="53">
        <v>139690</v>
      </c>
      <c r="K71" s="16">
        <v>7.45</v>
      </c>
      <c r="L71" s="16">
        <f t="shared" si="83"/>
        <v>1040690.5</v>
      </c>
      <c r="M71" s="16">
        <v>7.25</v>
      </c>
      <c r="N71" s="101">
        <f t="shared" si="84"/>
        <v>1012752.5</v>
      </c>
      <c r="O71" s="18">
        <f t="shared" ref="O71:O75" si="86">K71-M71</f>
        <v>0.20000000000000018</v>
      </c>
      <c r="P71" s="16">
        <f t="shared" ref="P71:P77" si="87">+O71*J71</f>
        <v>27938.000000000025</v>
      </c>
      <c r="Q71" s="23"/>
      <c r="R71" s="20" t="s">
        <v>43</v>
      </c>
      <c r="S71" s="16"/>
    </row>
    <row r="72" spans="1:19" ht="28.5" customHeight="1">
      <c r="A72" s="16"/>
      <c r="B72" s="47">
        <v>43586</v>
      </c>
      <c r="C72" s="49">
        <v>20055</v>
      </c>
      <c r="D72" s="16" t="s">
        <v>169</v>
      </c>
      <c r="E72" s="16" t="s">
        <v>153</v>
      </c>
      <c r="F72" s="15" t="s">
        <v>104</v>
      </c>
      <c r="G72" s="16"/>
      <c r="H72" s="24">
        <v>43721</v>
      </c>
      <c r="I72" s="16" t="s">
        <v>36</v>
      </c>
      <c r="J72" s="53">
        <v>18020</v>
      </c>
      <c r="K72" s="16">
        <v>7.45</v>
      </c>
      <c r="L72" s="16">
        <f t="shared" si="83"/>
        <v>134249</v>
      </c>
      <c r="M72" s="16">
        <v>7.25</v>
      </c>
      <c r="N72" s="101">
        <f t="shared" si="84"/>
        <v>130645</v>
      </c>
      <c r="O72" s="18">
        <f t="shared" si="86"/>
        <v>0.20000000000000018</v>
      </c>
      <c r="P72" s="16">
        <f t="shared" si="87"/>
        <v>3604.0000000000032</v>
      </c>
      <c r="Q72" s="23"/>
      <c r="R72" s="20" t="s">
        <v>43</v>
      </c>
      <c r="S72" s="16"/>
    </row>
    <row r="73" spans="1:19" ht="28.5" customHeight="1">
      <c r="A73" s="16"/>
      <c r="B73" s="47">
        <v>43586</v>
      </c>
      <c r="C73" s="49">
        <v>20056</v>
      </c>
      <c r="D73" s="16" t="s">
        <v>100</v>
      </c>
      <c r="E73" s="16" t="s">
        <v>153</v>
      </c>
      <c r="F73" s="15" t="s">
        <v>104</v>
      </c>
      <c r="G73" s="16"/>
      <c r="H73" s="24">
        <v>43721</v>
      </c>
      <c r="I73" s="16" t="s">
        <v>36</v>
      </c>
      <c r="J73" s="53">
        <v>148626</v>
      </c>
      <c r="K73" s="16">
        <v>7.3</v>
      </c>
      <c r="L73" s="16">
        <f t="shared" si="83"/>
        <v>1084969.8</v>
      </c>
      <c r="M73" s="16">
        <v>7.1</v>
      </c>
      <c r="N73" s="101">
        <f t="shared" si="84"/>
        <v>1055244.5999999999</v>
      </c>
      <c r="O73" s="18">
        <f t="shared" si="86"/>
        <v>0.20000000000000018</v>
      </c>
      <c r="P73" s="16">
        <f t="shared" si="87"/>
        <v>29725.200000000026</v>
      </c>
      <c r="Q73" s="23"/>
      <c r="R73" s="20" t="s">
        <v>43</v>
      </c>
      <c r="S73" s="16"/>
    </row>
    <row r="74" spans="1:19" ht="28.5" customHeight="1">
      <c r="A74" s="16"/>
      <c r="B74" s="47">
        <v>43586</v>
      </c>
      <c r="C74" s="49">
        <v>20057</v>
      </c>
      <c r="D74" s="16" t="s">
        <v>168</v>
      </c>
      <c r="E74" s="16" t="s">
        <v>153</v>
      </c>
      <c r="F74" s="15" t="s">
        <v>104</v>
      </c>
      <c r="G74" s="16"/>
      <c r="H74" s="24">
        <v>43722</v>
      </c>
      <c r="I74" s="16" t="s">
        <v>36</v>
      </c>
      <c r="J74" s="53">
        <v>70080</v>
      </c>
      <c r="K74" s="16">
        <v>7.45</v>
      </c>
      <c r="L74" s="16">
        <f t="shared" si="83"/>
        <v>522096</v>
      </c>
      <c r="M74" s="16">
        <v>7.25</v>
      </c>
      <c r="N74" s="101">
        <f t="shared" si="84"/>
        <v>508080</v>
      </c>
      <c r="O74" s="18">
        <f t="shared" si="86"/>
        <v>0.20000000000000018</v>
      </c>
      <c r="P74" s="16">
        <f t="shared" si="87"/>
        <v>14016.000000000013</v>
      </c>
      <c r="Q74" s="23"/>
      <c r="R74" s="20" t="s">
        <v>43</v>
      </c>
      <c r="S74" s="16"/>
    </row>
    <row r="75" spans="1:19" ht="28.5" customHeight="1">
      <c r="A75" s="16"/>
      <c r="B75" s="47">
        <v>43586</v>
      </c>
      <c r="C75" s="49">
        <v>20058</v>
      </c>
      <c r="D75" s="16" t="s">
        <v>100</v>
      </c>
      <c r="E75" s="16" t="s">
        <v>153</v>
      </c>
      <c r="F75" s="15" t="s">
        <v>104</v>
      </c>
      <c r="G75" s="16"/>
      <c r="H75" s="24">
        <v>43722</v>
      </c>
      <c r="I75" s="16" t="s">
        <v>36</v>
      </c>
      <c r="J75" s="53">
        <v>70080</v>
      </c>
      <c r="K75" s="16">
        <v>7.3</v>
      </c>
      <c r="L75" s="16">
        <f t="shared" si="83"/>
        <v>511584</v>
      </c>
      <c r="M75" s="16">
        <v>7.1</v>
      </c>
      <c r="N75" s="16">
        <f t="shared" si="84"/>
        <v>497568</v>
      </c>
      <c r="O75" s="18">
        <f t="shared" si="86"/>
        <v>0.20000000000000018</v>
      </c>
      <c r="P75" s="16">
        <f t="shared" si="87"/>
        <v>14016.000000000013</v>
      </c>
      <c r="Q75" s="23"/>
      <c r="R75" s="20" t="s">
        <v>43</v>
      </c>
      <c r="S75" s="16"/>
    </row>
    <row r="76" spans="1:19" ht="28.5" customHeight="1">
      <c r="A76" s="16"/>
      <c r="B76" s="47">
        <v>43593</v>
      </c>
      <c r="C76" s="49">
        <v>20073</v>
      </c>
      <c r="D76" s="16" t="s">
        <v>169</v>
      </c>
      <c r="E76" s="16" t="s">
        <v>153</v>
      </c>
      <c r="F76" s="15" t="s">
        <v>104</v>
      </c>
      <c r="G76" s="16"/>
      <c r="H76" s="24">
        <v>43721</v>
      </c>
      <c r="I76" s="16" t="s">
        <v>36</v>
      </c>
      <c r="J76" s="53">
        <v>8496</v>
      </c>
      <c r="K76" s="16">
        <v>7.3</v>
      </c>
      <c r="L76" s="16">
        <f t="shared" si="83"/>
        <v>62020.799999999996</v>
      </c>
      <c r="M76" s="16">
        <v>7.1</v>
      </c>
      <c r="N76" s="16">
        <f t="shared" ref="N76" si="88">+M76*J76</f>
        <v>60321.599999999999</v>
      </c>
      <c r="O76" s="18">
        <f t="shared" ref="O76" si="89">K76-M76</f>
        <v>0.20000000000000018</v>
      </c>
      <c r="P76" s="16">
        <f t="shared" ref="P76" si="90">+O76*J76</f>
        <v>1699.2000000000014</v>
      </c>
      <c r="Q76" s="23"/>
      <c r="R76" s="20" t="s">
        <v>43</v>
      </c>
      <c r="S76" s="16"/>
    </row>
    <row r="77" spans="1:19" ht="28.5" customHeight="1">
      <c r="A77" s="13"/>
      <c r="B77" s="47">
        <v>43587</v>
      </c>
      <c r="C77" s="16">
        <v>20061</v>
      </c>
      <c r="D77" s="16" t="s">
        <v>170</v>
      </c>
      <c r="E77" s="16" t="s">
        <v>82</v>
      </c>
      <c r="F77" s="15" t="s">
        <v>99</v>
      </c>
      <c r="G77" s="16"/>
      <c r="H77" s="24">
        <v>43700</v>
      </c>
      <c r="I77" s="16" t="s">
        <v>36</v>
      </c>
      <c r="J77" s="38">
        <v>5664</v>
      </c>
      <c r="K77" s="16">
        <v>7.5</v>
      </c>
      <c r="L77" s="16">
        <f t="shared" si="83"/>
        <v>42480</v>
      </c>
      <c r="M77" s="60">
        <f>K77*0.95</f>
        <v>7.125</v>
      </c>
      <c r="N77" s="19">
        <f t="shared" si="84"/>
        <v>40356</v>
      </c>
      <c r="O77" s="60">
        <f>+K77-M77</f>
        <v>0.375</v>
      </c>
      <c r="P77" s="23">
        <f t="shared" si="87"/>
        <v>2124</v>
      </c>
      <c r="Q77" s="23"/>
      <c r="R77" s="20" t="s">
        <v>43</v>
      </c>
      <c r="S77" s="16"/>
    </row>
    <row r="78" spans="1:19" ht="28.5" customHeight="1">
      <c r="A78" s="13"/>
      <c r="B78" s="47">
        <v>43606</v>
      </c>
      <c r="C78" s="16">
        <v>20183</v>
      </c>
      <c r="D78" s="16" t="s">
        <v>170</v>
      </c>
      <c r="E78" s="16" t="s">
        <v>82</v>
      </c>
      <c r="F78" s="15" t="s">
        <v>99</v>
      </c>
      <c r="G78" s="16"/>
      <c r="H78" s="24">
        <v>43700</v>
      </c>
      <c r="I78" s="16" t="s">
        <v>36</v>
      </c>
      <c r="J78" s="38">
        <v>1000</v>
      </c>
      <c r="K78" s="16">
        <v>7.5</v>
      </c>
      <c r="L78" s="16">
        <f t="shared" ref="L78" si="91">+K78*J78</f>
        <v>7500</v>
      </c>
      <c r="M78" s="60">
        <f>K78*0.95</f>
        <v>7.125</v>
      </c>
      <c r="N78" s="19">
        <f t="shared" ref="N78" si="92">+M78*J78</f>
        <v>7125</v>
      </c>
      <c r="O78" s="60">
        <f>+K78-M78</f>
        <v>0.375</v>
      </c>
      <c r="P78" s="23">
        <f t="shared" ref="P78" si="93">+O78*J78</f>
        <v>375</v>
      </c>
      <c r="Q78" s="23"/>
      <c r="R78" s="20" t="s">
        <v>43</v>
      </c>
      <c r="S78" s="16"/>
    </row>
    <row r="79" spans="1:19" ht="28.5" customHeight="1">
      <c r="A79" s="13" t="s">
        <v>219</v>
      </c>
      <c r="B79" s="47">
        <v>43602</v>
      </c>
      <c r="C79" s="16">
        <v>20146</v>
      </c>
      <c r="D79" s="16" t="s">
        <v>102</v>
      </c>
      <c r="E79" s="16" t="s">
        <v>82</v>
      </c>
      <c r="F79" s="15" t="s">
        <v>171</v>
      </c>
      <c r="G79" s="16"/>
      <c r="H79" s="24">
        <v>43742</v>
      </c>
      <c r="I79" s="16" t="s">
        <v>36</v>
      </c>
      <c r="J79" s="38">
        <v>1500</v>
      </c>
      <c r="K79" s="16">
        <v>15.85</v>
      </c>
      <c r="L79" s="16">
        <f t="shared" si="83"/>
        <v>23775</v>
      </c>
      <c r="M79" s="60">
        <f>K79*0.95</f>
        <v>15.057499999999999</v>
      </c>
      <c r="N79" s="19">
        <f t="shared" ref="N79" si="94">+M79*J79</f>
        <v>22586.25</v>
      </c>
      <c r="O79" s="60">
        <f>+K79-M79</f>
        <v>0.79250000000000043</v>
      </c>
      <c r="P79" s="23">
        <f t="shared" ref="P79" si="95">+O79*J79</f>
        <v>1188.7500000000007</v>
      </c>
      <c r="Q79" s="23"/>
      <c r="R79" s="20" t="s">
        <v>43</v>
      </c>
      <c r="S79" s="16"/>
    </row>
    <row r="80" spans="1:19" ht="28.5" customHeight="1">
      <c r="A80" s="16"/>
      <c r="B80" s="47">
        <v>43630</v>
      </c>
      <c r="C80" s="16">
        <v>20374</v>
      </c>
      <c r="D80" s="16" t="s">
        <v>107</v>
      </c>
      <c r="E80" s="13" t="s">
        <v>91</v>
      </c>
      <c r="F80" s="15" t="s">
        <v>108</v>
      </c>
      <c r="G80" s="16"/>
      <c r="H80" s="24">
        <v>43714</v>
      </c>
      <c r="I80" s="16" t="s">
        <v>36</v>
      </c>
      <c r="J80" s="38">
        <v>270</v>
      </c>
      <c r="K80" s="16">
        <v>14.45</v>
      </c>
      <c r="L80" s="16">
        <f t="shared" si="83"/>
        <v>3901.5</v>
      </c>
      <c r="M80" s="60">
        <f>K80*0.95</f>
        <v>13.727499999999999</v>
      </c>
      <c r="N80" s="19">
        <f t="shared" ref="N80" si="96">+M80*J80</f>
        <v>3706.4249999999997</v>
      </c>
      <c r="O80" s="60">
        <f>+K80-M80</f>
        <v>0.72250000000000014</v>
      </c>
      <c r="P80" s="23">
        <f t="shared" ref="P80" si="97">+O80*J80</f>
        <v>195.07500000000005</v>
      </c>
      <c r="Q80" s="23"/>
      <c r="R80" s="20" t="s">
        <v>43</v>
      </c>
      <c r="S80" s="16"/>
    </row>
    <row r="81" spans="1:19" ht="28.5" customHeight="1">
      <c r="A81" s="16"/>
      <c r="B81" s="47">
        <v>43630</v>
      </c>
      <c r="C81" s="16">
        <v>20377</v>
      </c>
      <c r="D81" s="16" t="s">
        <v>109</v>
      </c>
      <c r="E81" s="13" t="s">
        <v>91</v>
      </c>
      <c r="F81" s="15" t="s">
        <v>110</v>
      </c>
      <c r="G81" s="16"/>
      <c r="H81" s="24">
        <v>43728</v>
      </c>
      <c r="I81" s="16" t="s">
        <v>36</v>
      </c>
      <c r="J81" s="38">
        <v>120</v>
      </c>
      <c r="K81" s="16">
        <v>16.399999999999999</v>
      </c>
      <c r="L81" s="16">
        <f t="shared" si="83"/>
        <v>1967.9999999999998</v>
      </c>
      <c r="M81" s="60">
        <f t="shared" ref="M81:M82" si="98">K81*0.95</f>
        <v>15.579999999999998</v>
      </c>
      <c r="N81" s="19">
        <f t="shared" ref="N81:N87" si="99">+M81*J81</f>
        <v>1869.6</v>
      </c>
      <c r="O81" s="60">
        <f t="shared" ref="O81:O87" si="100">+K81-M81</f>
        <v>0.82000000000000028</v>
      </c>
      <c r="P81" s="23">
        <f t="shared" ref="P81:P87" si="101">+O81*J81</f>
        <v>98.400000000000034</v>
      </c>
      <c r="Q81" s="23"/>
      <c r="R81" s="20" t="s">
        <v>43</v>
      </c>
      <c r="S81" s="16"/>
    </row>
    <row r="82" spans="1:19" ht="28.5" customHeight="1">
      <c r="A82" s="16"/>
      <c r="B82" s="47">
        <v>43630</v>
      </c>
      <c r="C82" s="16">
        <v>20379</v>
      </c>
      <c r="D82" s="16" t="s">
        <v>111</v>
      </c>
      <c r="E82" s="13" t="s">
        <v>91</v>
      </c>
      <c r="F82" s="15" t="s">
        <v>112</v>
      </c>
      <c r="G82" s="16"/>
      <c r="H82" s="24">
        <v>43728</v>
      </c>
      <c r="I82" s="16" t="s">
        <v>36</v>
      </c>
      <c r="J82" s="38">
        <v>150</v>
      </c>
      <c r="K82" s="16">
        <v>14.9</v>
      </c>
      <c r="L82" s="16">
        <f t="shared" si="83"/>
        <v>2235</v>
      </c>
      <c r="M82" s="60">
        <f t="shared" si="98"/>
        <v>14.154999999999999</v>
      </c>
      <c r="N82" s="19">
        <f t="shared" si="99"/>
        <v>2123.25</v>
      </c>
      <c r="O82" s="60">
        <f t="shared" si="100"/>
        <v>0.74500000000000099</v>
      </c>
      <c r="P82" s="23">
        <f t="shared" si="101"/>
        <v>111.75000000000014</v>
      </c>
      <c r="Q82" s="23"/>
      <c r="R82" s="20" t="s">
        <v>43</v>
      </c>
      <c r="S82" s="16"/>
    </row>
    <row r="83" spans="1:19" ht="28.5" customHeight="1">
      <c r="A83" s="13"/>
      <c r="B83" s="47">
        <v>43630</v>
      </c>
      <c r="C83" s="16">
        <v>20370</v>
      </c>
      <c r="D83" s="65" t="s">
        <v>113</v>
      </c>
      <c r="E83" s="16" t="s">
        <v>196</v>
      </c>
      <c r="F83" s="15" t="s">
        <v>197</v>
      </c>
      <c r="G83" s="16"/>
      <c r="H83" s="24">
        <v>43756</v>
      </c>
      <c r="I83" s="16" t="s">
        <v>198</v>
      </c>
      <c r="J83" s="38">
        <v>798</v>
      </c>
      <c r="K83" s="16">
        <v>7.15</v>
      </c>
      <c r="L83" s="16">
        <f t="shared" si="83"/>
        <v>5705.7000000000007</v>
      </c>
      <c r="M83" s="60">
        <v>6.95</v>
      </c>
      <c r="N83" s="19">
        <f t="shared" si="99"/>
        <v>5546.1</v>
      </c>
      <c r="O83" s="60">
        <f t="shared" si="100"/>
        <v>0.20000000000000018</v>
      </c>
      <c r="P83" s="23">
        <f t="shared" si="101"/>
        <v>159.60000000000014</v>
      </c>
      <c r="Q83" s="23"/>
      <c r="R83" s="20" t="s">
        <v>43</v>
      </c>
      <c r="S83" s="16"/>
    </row>
    <row r="84" spans="1:19" ht="28.5" customHeight="1">
      <c r="A84" s="13"/>
      <c r="B84" s="47">
        <v>43657</v>
      </c>
      <c r="C84" s="16">
        <v>20577</v>
      </c>
      <c r="D84" s="65" t="s">
        <v>113</v>
      </c>
      <c r="E84" s="16" t="s">
        <v>196</v>
      </c>
      <c r="F84" s="15" t="s">
        <v>197</v>
      </c>
      <c r="G84" s="16"/>
      <c r="H84" s="24">
        <v>43763</v>
      </c>
      <c r="I84" s="16" t="s">
        <v>198</v>
      </c>
      <c r="J84" s="38">
        <v>4928</v>
      </c>
      <c r="K84" s="16">
        <v>7.15</v>
      </c>
      <c r="L84" s="16">
        <f t="shared" ref="L84" si="102">+K84*J84</f>
        <v>35235.200000000004</v>
      </c>
      <c r="M84" s="60">
        <v>6.95</v>
      </c>
      <c r="N84" s="19">
        <f t="shared" ref="N84" si="103">+M84*J84</f>
        <v>34249.599999999999</v>
      </c>
      <c r="O84" s="60">
        <f t="shared" ref="O84" si="104">+K84-M84</f>
        <v>0.20000000000000018</v>
      </c>
      <c r="P84" s="23">
        <f t="shared" ref="P84" si="105">+O84*J84</f>
        <v>985.60000000000082</v>
      </c>
      <c r="Q84" s="23"/>
      <c r="R84" s="20" t="s">
        <v>43</v>
      </c>
      <c r="S84" s="16"/>
    </row>
    <row r="85" spans="1:19" ht="28.5" customHeight="1">
      <c r="A85" s="13"/>
      <c r="B85" s="47">
        <v>43630</v>
      </c>
      <c r="C85" s="16">
        <v>20371</v>
      </c>
      <c r="D85" s="59" t="s">
        <v>114</v>
      </c>
      <c r="E85" s="16" t="s">
        <v>82</v>
      </c>
      <c r="F85" s="15" t="s">
        <v>172</v>
      </c>
      <c r="G85" s="16"/>
      <c r="H85" s="24">
        <v>43756</v>
      </c>
      <c r="I85" s="16" t="s">
        <v>36</v>
      </c>
      <c r="J85" s="38">
        <v>552</v>
      </c>
      <c r="K85" s="16">
        <v>8.25</v>
      </c>
      <c r="L85" s="16">
        <f t="shared" si="83"/>
        <v>4554</v>
      </c>
      <c r="M85" s="60">
        <v>8.0500000000000007</v>
      </c>
      <c r="N85" s="19">
        <f t="shared" si="99"/>
        <v>4443.6000000000004</v>
      </c>
      <c r="O85" s="60">
        <f t="shared" si="100"/>
        <v>0.19999999999999929</v>
      </c>
      <c r="P85" s="23">
        <f t="shared" si="101"/>
        <v>110.39999999999961</v>
      </c>
      <c r="Q85" s="23"/>
      <c r="R85" s="20" t="s">
        <v>43</v>
      </c>
      <c r="S85" s="16"/>
    </row>
    <row r="86" spans="1:19" ht="28.5" customHeight="1">
      <c r="A86" s="13"/>
      <c r="B86" s="47">
        <v>43657</v>
      </c>
      <c r="C86" s="16">
        <v>20578</v>
      </c>
      <c r="D86" s="59" t="s">
        <v>114</v>
      </c>
      <c r="E86" s="16" t="s">
        <v>82</v>
      </c>
      <c r="F86" s="15" t="s">
        <v>172</v>
      </c>
      <c r="G86" s="16"/>
      <c r="H86" s="24">
        <v>43763</v>
      </c>
      <c r="I86" s="16" t="s">
        <v>36</v>
      </c>
      <c r="J86" s="38">
        <v>2464</v>
      </c>
      <c r="K86" s="16">
        <v>8.25</v>
      </c>
      <c r="L86" s="16">
        <f t="shared" ref="L86" si="106">+K86*J86</f>
        <v>20328</v>
      </c>
      <c r="M86" s="60">
        <v>8.0500000000000007</v>
      </c>
      <c r="N86" s="19">
        <f>+M86*J86</f>
        <v>19835.2</v>
      </c>
      <c r="O86" s="60">
        <f>+K86-M86</f>
        <v>0.19999999999999929</v>
      </c>
      <c r="P86" s="23">
        <f>+O86*J86</f>
        <v>492.79999999999825</v>
      </c>
      <c r="Q86" s="23"/>
      <c r="R86" s="20" t="s">
        <v>43</v>
      </c>
      <c r="S86" s="16"/>
    </row>
    <row r="87" spans="1:19" ht="28.5" customHeight="1">
      <c r="A87" s="13"/>
      <c r="B87" s="47">
        <v>43630</v>
      </c>
      <c r="C87" s="16">
        <v>20372</v>
      </c>
      <c r="D87" s="59" t="s">
        <v>116</v>
      </c>
      <c r="E87" s="16" t="s">
        <v>82</v>
      </c>
      <c r="F87" s="15" t="s">
        <v>115</v>
      </c>
      <c r="G87" s="16"/>
      <c r="H87" s="24">
        <v>43756</v>
      </c>
      <c r="I87" s="16" t="s">
        <v>36</v>
      </c>
      <c r="J87" s="38">
        <v>648</v>
      </c>
      <c r="K87" s="16">
        <v>7.15</v>
      </c>
      <c r="L87" s="16">
        <f t="shared" si="83"/>
        <v>4633.2</v>
      </c>
      <c r="M87" s="60">
        <v>6.95</v>
      </c>
      <c r="N87" s="19">
        <f t="shared" si="99"/>
        <v>4503.6000000000004</v>
      </c>
      <c r="O87" s="60">
        <f t="shared" si="100"/>
        <v>0.20000000000000018</v>
      </c>
      <c r="P87" s="23">
        <f t="shared" si="101"/>
        <v>129.60000000000011</v>
      </c>
      <c r="Q87" s="23"/>
      <c r="R87" s="20" t="s">
        <v>43</v>
      </c>
      <c r="S87" s="16"/>
    </row>
    <row r="88" spans="1:19" ht="28.5" customHeight="1">
      <c r="A88" s="13"/>
      <c r="B88" s="47">
        <v>43657</v>
      </c>
      <c r="C88" s="16">
        <v>20579</v>
      </c>
      <c r="D88" s="59" t="s">
        <v>116</v>
      </c>
      <c r="E88" s="16" t="s">
        <v>82</v>
      </c>
      <c r="F88" s="15" t="s">
        <v>115</v>
      </c>
      <c r="G88" s="16"/>
      <c r="H88" s="24">
        <v>43763</v>
      </c>
      <c r="I88" s="16" t="s">
        <v>36</v>
      </c>
      <c r="J88" s="38">
        <v>3488</v>
      </c>
      <c r="K88" s="16">
        <v>7.15</v>
      </c>
      <c r="L88" s="16">
        <f t="shared" ref="L88" si="107">+K88*J88</f>
        <v>24939.200000000001</v>
      </c>
      <c r="M88" s="60">
        <v>6.95</v>
      </c>
      <c r="N88" s="19">
        <f t="shared" ref="N88" si="108">+M88*J88</f>
        <v>24241.600000000002</v>
      </c>
      <c r="O88" s="60">
        <f t="shared" ref="O88" si="109">+K88-M88</f>
        <v>0.20000000000000018</v>
      </c>
      <c r="P88" s="23">
        <f t="shared" ref="P88" si="110">+O88*J88</f>
        <v>697.60000000000059</v>
      </c>
      <c r="Q88" s="23"/>
      <c r="R88" s="20" t="s">
        <v>43</v>
      </c>
      <c r="S88" s="16"/>
    </row>
    <row r="89" spans="1:19" ht="28.5" customHeight="1">
      <c r="A89" s="13"/>
      <c r="B89" s="47">
        <v>43635</v>
      </c>
      <c r="C89" s="16">
        <v>20407</v>
      </c>
      <c r="D89" s="59" t="s">
        <v>138</v>
      </c>
      <c r="E89" s="16" t="s">
        <v>82</v>
      </c>
      <c r="F89" s="15" t="s">
        <v>139</v>
      </c>
      <c r="G89" s="16"/>
      <c r="H89" s="24">
        <v>43756</v>
      </c>
      <c r="I89" s="16" t="s">
        <v>36</v>
      </c>
      <c r="J89" s="38">
        <v>702</v>
      </c>
      <c r="K89" s="16">
        <v>8.35</v>
      </c>
      <c r="L89" s="16">
        <f t="shared" si="83"/>
        <v>5861.7</v>
      </c>
      <c r="M89" s="60">
        <v>8.15</v>
      </c>
      <c r="N89" s="19">
        <f t="shared" ref="N89:N91" si="111">+M89*J89</f>
        <v>5721.3</v>
      </c>
      <c r="O89" s="60">
        <f t="shared" ref="O89" si="112">+K89-M89</f>
        <v>0.19999999999999929</v>
      </c>
      <c r="P89" s="23">
        <f t="shared" ref="P89:P91" si="113">+O89*J89</f>
        <v>140.39999999999949</v>
      </c>
      <c r="Q89" s="23"/>
      <c r="R89" s="20" t="s">
        <v>43</v>
      </c>
      <c r="S89" s="16"/>
    </row>
    <row r="90" spans="1:19" ht="28.5" customHeight="1">
      <c r="A90" s="13"/>
      <c r="B90" s="47">
        <v>43657</v>
      </c>
      <c r="C90" s="16">
        <v>20580</v>
      </c>
      <c r="D90" s="59" t="s">
        <v>138</v>
      </c>
      <c r="E90" s="16" t="s">
        <v>82</v>
      </c>
      <c r="F90" s="15" t="s">
        <v>139</v>
      </c>
      <c r="G90" s="16"/>
      <c r="H90" s="24">
        <v>43763</v>
      </c>
      <c r="I90" s="16" t="s">
        <v>191</v>
      </c>
      <c r="J90" s="38">
        <v>4208</v>
      </c>
      <c r="K90" s="16">
        <v>8.3800000000000008</v>
      </c>
      <c r="L90" s="16">
        <f>+K90*J90</f>
        <v>35263.040000000001</v>
      </c>
      <c r="M90" s="60">
        <v>8.15</v>
      </c>
      <c r="N90" s="19">
        <f>+M90*J90</f>
        <v>34295.200000000004</v>
      </c>
      <c r="O90" s="60">
        <f t="shared" ref="O90" si="114">+K90-M90</f>
        <v>0.23000000000000043</v>
      </c>
      <c r="P90" s="23">
        <f>+O90*J90</f>
        <v>967.84000000000174</v>
      </c>
      <c r="Q90" s="23"/>
      <c r="R90" s="20" t="s">
        <v>43</v>
      </c>
      <c r="S90" s="16"/>
    </row>
    <row r="91" spans="1:19" ht="28.5" customHeight="1">
      <c r="A91" s="13"/>
      <c r="B91" s="47">
        <v>43641</v>
      </c>
      <c r="C91" s="16">
        <v>20565</v>
      </c>
      <c r="D91" s="59" t="s">
        <v>174</v>
      </c>
      <c r="E91" s="16" t="s">
        <v>82</v>
      </c>
      <c r="F91" s="15" t="s">
        <v>175</v>
      </c>
      <c r="G91" s="16"/>
      <c r="H91" s="24">
        <v>43770</v>
      </c>
      <c r="I91" s="16" t="s">
        <v>176</v>
      </c>
      <c r="J91" s="38">
        <v>500</v>
      </c>
      <c r="K91" s="16">
        <v>10.65</v>
      </c>
      <c r="L91" s="16">
        <f t="shared" si="83"/>
        <v>5325</v>
      </c>
      <c r="M91" s="60">
        <v>10.4</v>
      </c>
      <c r="N91" s="19">
        <f t="shared" si="111"/>
        <v>5200</v>
      </c>
      <c r="O91" s="60">
        <v>0.25</v>
      </c>
      <c r="P91" s="23">
        <f t="shared" si="113"/>
        <v>125</v>
      </c>
      <c r="Q91" s="23"/>
      <c r="R91" s="20" t="s">
        <v>43</v>
      </c>
      <c r="S91" s="16"/>
    </row>
    <row r="92" spans="1:19" ht="28.5" customHeight="1">
      <c r="A92" s="13"/>
      <c r="B92" s="47">
        <v>43641</v>
      </c>
      <c r="C92" s="16">
        <v>20566</v>
      </c>
      <c r="D92" s="59" t="s">
        <v>177</v>
      </c>
      <c r="E92" s="16" t="s">
        <v>82</v>
      </c>
      <c r="F92" s="15" t="s">
        <v>178</v>
      </c>
      <c r="G92" s="16"/>
      <c r="H92" s="24">
        <v>43770</v>
      </c>
      <c r="I92" s="16" t="s">
        <v>176</v>
      </c>
      <c r="J92" s="38">
        <v>2200</v>
      </c>
      <c r="K92" s="16">
        <v>7.65</v>
      </c>
      <c r="L92" s="16">
        <f t="shared" si="83"/>
        <v>16830</v>
      </c>
      <c r="M92" s="60">
        <v>7.4</v>
      </c>
      <c r="N92" s="19">
        <f t="shared" ref="N92:N96" si="115">+M92*J92</f>
        <v>16280</v>
      </c>
      <c r="O92" s="60">
        <v>0.25</v>
      </c>
      <c r="P92" s="23">
        <f t="shared" ref="P92:P96" si="116">+O92*J92</f>
        <v>550</v>
      </c>
      <c r="Q92" s="23"/>
      <c r="R92" s="20" t="s">
        <v>43</v>
      </c>
      <c r="S92" s="16"/>
    </row>
    <row r="93" spans="1:19" ht="28.5" customHeight="1">
      <c r="A93" s="13"/>
      <c r="B93" s="47">
        <v>43657</v>
      </c>
      <c r="C93" s="16">
        <v>20682</v>
      </c>
      <c r="D93" s="59" t="s">
        <v>177</v>
      </c>
      <c r="E93" s="16" t="s">
        <v>82</v>
      </c>
      <c r="F93" s="15" t="s">
        <v>178</v>
      </c>
      <c r="G93" s="16"/>
      <c r="H93" s="24">
        <v>43770</v>
      </c>
      <c r="I93" s="16" t="s">
        <v>36</v>
      </c>
      <c r="J93" s="38">
        <v>10952</v>
      </c>
      <c r="K93" s="16">
        <v>7.65</v>
      </c>
      <c r="L93" s="16">
        <f t="shared" ref="L93" si="117">+K93*J93</f>
        <v>83782.8</v>
      </c>
      <c r="M93" s="60">
        <v>7.4</v>
      </c>
      <c r="N93" s="19">
        <f t="shared" ref="N93" si="118">+M93*J93</f>
        <v>81044.800000000003</v>
      </c>
      <c r="O93" s="60">
        <v>0.25</v>
      </c>
      <c r="P93" s="23">
        <f t="shared" ref="P93" si="119">+O93*J93</f>
        <v>2738</v>
      </c>
      <c r="Q93" s="23"/>
      <c r="R93" s="20" t="s">
        <v>43</v>
      </c>
      <c r="S93" s="16"/>
    </row>
    <row r="94" spans="1:19" ht="28.5" customHeight="1">
      <c r="A94" s="13"/>
      <c r="B94" s="47">
        <v>43657</v>
      </c>
      <c r="C94" s="16">
        <v>20675</v>
      </c>
      <c r="D94" s="59" t="s">
        <v>190</v>
      </c>
      <c r="E94" s="13" t="s">
        <v>193</v>
      </c>
      <c r="F94" s="15" t="s">
        <v>192</v>
      </c>
      <c r="G94" s="16"/>
      <c r="H94" s="24">
        <v>43784</v>
      </c>
      <c r="I94" s="16" t="s">
        <v>191</v>
      </c>
      <c r="J94" s="38">
        <v>168</v>
      </c>
      <c r="K94" s="16">
        <v>24.5</v>
      </c>
      <c r="L94" s="16">
        <f t="shared" si="83"/>
        <v>4116</v>
      </c>
      <c r="M94" s="60">
        <f t="shared" ref="M94" si="120">K94*0.95</f>
        <v>23.274999999999999</v>
      </c>
      <c r="N94" s="19">
        <f t="shared" si="115"/>
        <v>3910.2</v>
      </c>
      <c r="O94" s="60">
        <f t="shared" ref="O94" si="121">+K94-M94</f>
        <v>1.2250000000000014</v>
      </c>
      <c r="P94" s="23">
        <f t="shared" si="116"/>
        <v>205.80000000000024</v>
      </c>
      <c r="Q94" s="23"/>
      <c r="R94" s="20" t="s">
        <v>43</v>
      </c>
      <c r="S94" s="16"/>
    </row>
    <row r="95" spans="1:19" ht="28.5" customHeight="1">
      <c r="A95" s="13" t="s">
        <v>218</v>
      </c>
      <c r="B95" s="47">
        <v>43636</v>
      </c>
      <c r="C95" s="16">
        <v>20559</v>
      </c>
      <c r="D95" s="16" t="s">
        <v>102</v>
      </c>
      <c r="E95" s="16" t="s">
        <v>196</v>
      </c>
      <c r="F95" s="15" t="s">
        <v>208</v>
      </c>
      <c r="G95" s="16"/>
      <c r="H95" s="24">
        <v>43784</v>
      </c>
      <c r="I95" s="16" t="s">
        <v>217</v>
      </c>
      <c r="J95" s="38">
        <v>2000</v>
      </c>
      <c r="K95" s="16">
        <v>15.85</v>
      </c>
      <c r="L95" s="16">
        <f t="shared" si="83"/>
        <v>31700</v>
      </c>
      <c r="M95" s="60">
        <f>K95*0.95</f>
        <v>15.057499999999999</v>
      </c>
      <c r="N95" s="19">
        <f t="shared" ref="N95" si="122">+M95*J95</f>
        <v>30115</v>
      </c>
      <c r="O95" s="60">
        <f>+K95-M95</f>
        <v>0.79250000000000043</v>
      </c>
      <c r="P95" s="23">
        <f t="shared" ref="P95" si="123">+O95*J95</f>
        <v>1585.0000000000009</v>
      </c>
      <c r="Q95" s="23"/>
      <c r="R95" s="20" t="s">
        <v>43</v>
      </c>
      <c r="S95" s="16"/>
    </row>
    <row r="96" spans="1:19" ht="28.5" customHeight="1">
      <c r="A96" s="13"/>
      <c r="B96" s="47">
        <v>43665</v>
      </c>
      <c r="C96" s="16">
        <v>20672</v>
      </c>
      <c r="D96" s="16" t="s">
        <v>206</v>
      </c>
      <c r="E96" s="16" t="s">
        <v>207</v>
      </c>
      <c r="F96" s="15" t="s">
        <v>208</v>
      </c>
      <c r="G96" s="16"/>
      <c r="H96" s="24">
        <v>43784</v>
      </c>
      <c r="I96" s="16" t="s">
        <v>209</v>
      </c>
      <c r="J96" s="38">
        <v>1392</v>
      </c>
      <c r="K96" s="16">
        <v>15.85</v>
      </c>
      <c r="L96" s="16">
        <f t="shared" ref="L96" si="124">+K96*J96</f>
        <v>22063.200000000001</v>
      </c>
      <c r="M96" s="60">
        <f>K96*0.95</f>
        <v>15.057499999999999</v>
      </c>
      <c r="N96" s="19">
        <f t="shared" si="115"/>
        <v>20960.039999999997</v>
      </c>
      <c r="O96" s="60">
        <f>+K96-M96</f>
        <v>0.79250000000000043</v>
      </c>
      <c r="P96" s="23">
        <f t="shared" si="116"/>
        <v>1103.1600000000005</v>
      </c>
      <c r="Q96" s="23"/>
      <c r="R96" s="20" t="s">
        <v>43</v>
      </c>
      <c r="S96" s="16"/>
    </row>
    <row r="97" spans="1:19" ht="28.5" customHeight="1">
      <c r="A97" s="71"/>
      <c r="B97" s="72"/>
      <c r="C97" s="69"/>
      <c r="D97" s="69"/>
      <c r="E97" s="69"/>
      <c r="F97" s="73"/>
      <c r="G97" s="69"/>
      <c r="H97" s="74"/>
      <c r="I97" s="69"/>
      <c r="J97" s="75"/>
      <c r="K97" s="69"/>
      <c r="L97" s="69"/>
      <c r="M97" s="70"/>
      <c r="N97" s="105"/>
      <c r="O97" s="70"/>
      <c r="P97" s="106"/>
      <c r="Q97" s="106"/>
      <c r="R97" s="100"/>
      <c r="S97" s="69"/>
    </row>
    <row r="98" spans="1:19" ht="28.5" customHeight="1">
      <c r="A98" s="71"/>
      <c r="B98" s="72"/>
      <c r="C98" s="69"/>
      <c r="D98" s="69"/>
      <c r="E98" s="69"/>
      <c r="F98" s="73"/>
      <c r="G98" s="69"/>
      <c r="H98" s="74"/>
      <c r="I98" s="69"/>
      <c r="J98" s="75"/>
      <c r="K98" s="69"/>
      <c r="L98" s="69"/>
      <c r="M98" s="70"/>
      <c r="N98" s="105"/>
      <c r="O98" s="70"/>
      <c r="P98" s="106"/>
      <c r="Q98" s="106"/>
      <c r="R98" s="100"/>
      <c r="S98" s="69"/>
    </row>
    <row r="99" spans="1:19" ht="28.5" customHeight="1" thickBot="1"/>
    <row r="100" spans="1:19" ht="28.5" customHeight="1">
      <c r="L100" s="108" t="s">
        <v>3</v>
      </c>
      <c r="M100" s="109"/>
      <c r="N100" s="110"/>
      <c r="O100" s="111">
        <f>SUM(L3:L99)</f>
        <v>6812265.8600000013</v>
      </c>
    </row>
    <row r="101" spans="1:19" ht="28.5" customHeight="1">
      <c r="L101" s="112" t="s">
        <v>4</v>
      </c>
      <c r="M101" s="113"/>
      <c r="N101" s="114"/>
      <c r="O101" s="115">
        <f>SUM(N3:N99)</f>
        <v>6612895.8839999968</v>
      </c>
    </row>
    <row r="102" spans="1:19" ht="28.5" customHeight="1">
      <c r="L102" s="112" t="s">
        <v>5</v>
      </c>
      <c r="M102" s="113"/>
      <c r="N102" s="114"/>
      <c r="O102" s="115">
        <f>SUM(P3:P99)</f>
        <v>191495.33600000007</v>
      </c>
    </row>
    <row r="103" spans="1:19" ht="28.5" customHeight="1" thickBot="1">
      <c r="L103" s="116" t="s">
        <v>76</v>
      </c>
      <c r="M103" s="117"/>
      <c r="N103" s="118"/>
      <c r="O103" s="119">
        <f>SUM(Q3:Q99)</f>
        <v>837495.59999999986</v>
      </c>
    </row>
    <row r="104" spans="1:19" ht="28.5" customHeight="1">
      <c r="L104" s="45" t="s">
        <v>173</v>
      </c>
      <c r="O104" s="83">
        <f>SUM(J2:J99)</f>
        <v>963396</v>
      </c>
    </row>
  </sheetData>
  <sheetProtection selectLockedCells="1" selectUnlockedCells="1"/>
  <autoFilter ref="A2:X96">
    <filterColumn colId="4"/>
  </autoFilter>
  <mergeCells count="1">
    <mergeCell ref="S5:S6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7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B18"/>
  <sheetViews>
    <sheetView workbookViewId="0">
      <selection activeCell="A28" sqref="A28"/>
    </sheetView>
  </sheetViews>
  <sheetFormatPr defaultColWidth="8.875" defaultRowHeight="15"/>
  <cols>
    <col min="1" max="1" width="17.375" style="26" customWidth="1"/>
    <col min="2" max="2" width="96.25" style="26" customWidth="1"/>
    <col min="3" max="16384" width="8.875" style="11"/>
  </cols>
  <sheetData>
    <row r="1" spans="1:2">
      <c r="A1" s="25" t="s">
        <v>40</v>
      </c>
      <c r="B1" s="25" t="s">
        <v>41</v>
      </c>
    </row>
    <row r="2" spans="1:2">
      <c r="A2" s="78" t="s">
        <v>78</v>
      </c>
      <c r="B2" s="32" t="s">
        <v>80</v>
      </c>
    </row>
    <row r="3" spans="1:2" ht="45">
      <c r="A3" s="78"/>
      <c r="B3" s="33" t="s">
        <v>103</v>
      </c>
    </row>
    <row r="4" spans="1:2">
      <c r="A4" s="78" t="s">
        <v>79</v>
      </c>
      <c r="B4" s="26" t="s">
        <v>80</v>
      </c>
    </row>
    <row r="5" spans="1:2" ht="45">
      <c r="A5" s="78"/>
      <c r="B5" s="33" t="s">
        <v>103</v>
      </c>
    </row>
    <row r="6" spans="1:2">
      <c r="A6" s="79" t="s">
        <v>81</v>
      </c>
      <c r="B6" s="26" t="s">
        <v>80</v>
      </c>
    </row>
    <row r="7" spans="1:2" ht="45">
      <c r="A7" s="79"/>
      <c r="B7" s="33" t="s">
        <v>103</v>
      </c>
    </row>
    <row r="8" spans="1:2">
      <c r="A8" s="79" t="s">
        <v>82</v>
      </c>
      <c r="B8" s="26" t="s">
        <v>80</v>
      </c>
    </row>
    <row r="9" spans="1:2" ht="45">
      <c r="A9" s="79"/>
      <c r="B9" s="33" t="s">
        <v>103</v>
      </c>
    </row>
    <row r="10" spans="1:2">
      <c r="A10" s="66" t="s">
        <v>210</v>
      </c>
      <c r="B10" s="66" t="s">
        <v>212</v>
      </c>
    </row>
    <row r="11" spans="1:2">
      <c r="A11" s="66" t="s">
        <v>211</v>
      </c>
      <c r="B11" s="66" t="s">
        <v>213</v>
      </c>
    </row>
    <row r="12" spans="1:2">
      <c r="A12" s="66"/>
      <c r="B12" s="66" t="s">
        <v>214</v>
      </c>
    </row>
    <row r="13" spans="1:2">
      <c r="A13" s="66"/>
      <c r="B13" t="s">
        <v>215</v>
      </c>
    </row>
    <row r="14" spans="1:2">
      <c r="A14" s="79" t="s">
        <v>83</v>
      </c>
      <c r="B14" s="26" t="s">
        <v>84</v>
      </c>
    </row>
    <row r="15" spans="1:2">
      <c r="A15" s="79"/>
      <c r="B15" s="26" t="s">
        <v>85</v>
      </c>
    </row>
    <row r="16" spans="1:2">
      <c r="A16" s="30" t="s">
        <v>86</v>
      </c>
      <c r="B16" s="26" t="s">
        <v>88</v>
      </c>
    </row>
    <row r="17" spans="1:2" ht="30">
      <c r="A17" s="27" t="s">
        <v>87</v>
      </c>
      <c r="B17" s="26" t="s">
        <v>89</v>
      </c>
    </row>
    <row r="18" spans="1:2">
      <c r="A18" s="31" t="s">
        <v>91</v>
      </c>
      <c r="B18" s="28" t="s">
        <v>92</v>
      </c>
    </row>
  </sheetData>
  <mergeCells count="5">
    <mergeCell ref="A2:A3"/>
    <mergeCell ref="A4:A5"/>
    <mergeCell ref="A6:A7"/>
    <mergeCell ref="A8:A9"/>
    <mergeCell ref="A14:A15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"/>
  <sheetViews>
    <sheetView zoomScale="130" zoomScaleNormal="130" workbookViewId="0">
      <selection activeCell="A31" sqref="A31"/>
    </sheetView>
  </sheetViews>
  <sheetFormatPr defaultRowHeight="14.25"/>
  <sheetData/>
  <phoneticPr fontId="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B9"/>
  <sheetViews>
    <sheetView workbookViewId="0">
      <selection activeCell="B4" sqref="B4"/>
    </sheetView>
  </sheetViews>
  <sheetFormatPr defaultRowHeight="14.25"/>
  <cols>
    <col min="1" max="1" width="27.625" customWidth="1"/>
  </cols>
  <sheetData>
    <row r="1" spans="1:2" ht="20.25">
      <c r="A1" s="1" t="s">
        <v>20</v>
      </c>
      <c r="B1" s="2" t="s">
        <v>21</v>
      </c>
    </row>
    <row r="2" spans="1:2" ht="20.25">
      <c r="A2" s="1" t="s">
        <v>8</v>
      </c>
      <c r="B2" s="2" t="s">
        <v>22</v>
      </c>
    </row>
    <row r="3" spans="1:2" ht="20.25">
      <c r="A3" s="1" t="s">
        <v>15</v>
      </c>
      <c r="B3" s="2" t="s">
        <v>23</v>
      </c>
    </row>
    <row r="4" spans="1:2" ht="20.25">
      <c r="A4" s="1" t="s">
        <v>17</v>
      </c>
      <c r="B4" s="2" t="s">
        <v>24</v>
      </c>
    </row>
    <row r="5" spans="1:2" ht="20.25">
      <c r="A5" s="1" t="s">
        <v>19</v>
      </c>
      <c r="B5" s="2" t="s">
        <v>25</v>
      </c>
    </row>
    <row r="6" spans="1:2" ht="20.25">
      <c r="A6" s="1" t="s">
        <v>18</v>
      </c>
      <c r="B6" s="2" t="s">
        <v>26</v>
      </c>
    </row>
    <row r="7" spans="1:2" ht="20.25">
      <c r="A7" s="1" t="s">
        <v>27</v>
      </c>
      <c r="B7" s="2" t="s">
        <v>28</v>
      </c>
    </row>
    <row r="8" spans="1:2" ht="20.25">
      <c r="A8" s="1" t="s">
        <v>16</v>
      </c>
      <c r="B8" s="2" t="s">
        <v>29</v>
      </c>
    </row>
    <row r="9" spans="1:2" ht="20.25">
      <c r="A9" s="1" t="s">
        <v>30</v>
      </c>
      <c r="B9" s="2" t="s">
        <v>31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Reunited</vt:lpstr>
      <vt:lpstr>Reunited_Note</vt:lpstr>
      <vt:lpstr>note</vt:lpstr>
      <vt:lpstr>Customer Code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Wong Dell 2016</dc:creator>
  <cp:lastModifiedBy>Administrator</cp:lastModifiedBy>
  <cp:lastPrinted>2019-01-10T08:41:10Z</cp:lastPrinted>
  <dcterms:created xsi:type="dcterms:W3CDTF">2018-10-12T00:58:06Z</dcterms:created>
  <dcterms:modified xsi:type="dcterms:W3CDTF">2019-07-26T05:27:37Z</dcterms:modified>
</cp:coreProperties>
</file>