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5" yWindow="1275" windowWidth="16695" windowHeight="5715" activeTab="1"/>
  </bookViews>
  <sheets>
    <sheet name="2018-19UPS" sheetId="2" r:id="rId1"/>
    <sheet name="SF COST" sheetId="3" r:id="rId2"/>
  </sheets>
  <calcPr calcId="125725"/>
</workbook>
</file>

<file path=xl/calcChain.xml><?xml version="1.0" encoding="utf-8"?>
<calcChain xmlns="http://schemas.openxmlformats.org/spreadsheetml/2006/main">
  <c r="C20" i="3"/>
  <c r="E22"/>
  <c r="E129" i="2"/>
  <c r="E5" i="3"/>
  <c r="C15" l="1"/>
  <c r="E18"/>
  <c r="E17"/>
  <c r="E12"/>
  <c r="E119" i="2"/>
  <c r="E11" i="3" l="1"/>
  <c r="E101" i="2" l="1"/>
  <c r="E96"/>
  <c r="E91"/>
  <c r="E86"/>
  <c r="C5" l="1"/>
  <c r="C113"/>
  <c r="C83" l="1"/>
  <c r="C73"/>
  <c r="C64"/>
  <c r="C52"/>
</calcChain>
</file>

<file path=xl/sharedStrings.xml><?xml version="1.0" encoding="utf-8"?>
<sst xmlns="http://schemas.openxmlformats.org/spreadsheetml/2006/main" count="308" uniqueCount="121">
  <si>
    <t>receive bill date</t>
    <phoneticPr fontId="1" type="noConversion"/>
  </si>
  <si>
    <t>period</t>
    <phoneticPr fontId="1" type="noConversion"/>
  </si>
  <si>
    <t>OCT</t>
    <phoneticPr fontId="1" type="noConversion"/>
  </si>
  <si>
    <t>paid to ups</t>
    <phoneticPr fontId="1" type="noConversion"/>
  </si>
  <si>
    <t>remark</t>
    <phoneticPr fontId="1" type="noConversion"/>
  </si>
  <si>
    <t>SEP</t>
    <phoneticPr fontId="1" type="noConversion"/>
  </si>
  <si>
    <t>TTL:</t>
    <phoneticPr fontId="1" type="noConversion"/>
  </si>
  <si>
    <t>UPS RECORD</t>
    <phoneticPr fontId="1" type="noConversion"/>
  </si>
  <si>
    <t>ask HL settle</t>
    <phoneticPr fontId="1" type="noConversion"/>
  </si>
  <si>
    <t>10/13 chris confirm 7BL   lillian confirm 12BL</t>
    <phoneticPr fontId="1" type="noConversion"/>
  </si>
  <si>
    <t>11/8 lillian confirm 12BL .lisa confirm 4BL</t>
    <phoneticPr fontId="1" type="noConversion"/>
  </si>
  <si>
    <t>11/13 vivian paid</t>
    <phoneticPr fontId="1" type="noConversion"/>
  </si>
  <si>
    <t>10/31 hotline paid 841.15  EJ paid 841.15</t>
    <phoneticPr fontId="1" type="noConversion"/>
  </si>
  <si>
    <t>11/15 hotline paid 403  EJ paid 403.17</t>
    <phoneticPr fontId="1" type="noConversion"/>
  </si>
  <si>
    <t>RMB amount</t>
    <phoneticPr fontId="1" type="noConversion"/>
  </si>
  <si>
    <t>USD amount</t>
    <phoneticPr fontId="1" type="noConversion"/>
  </si>
  <si>
    <t>NOV</t>
    <phoneticPr fontId="1" type="noConversion"/>
  </si>
  <si>
    <t>12/15 lillian confirm 13BL .lisa confirm3bl</t>
    <phoneticPr fontId="1" type="noConversion"/>
  </si>
  <si>
    <t>Dec</t>
    <phoneticPr fontId="1" type="noConversion"/>
  </si>
  <si>
    <t>922.32 </t>
  </si>
  <si>
    <t>1/5 HOLINE/EJ PAID</t>
    <phoneticPr fontId="1" type="noConversion"/>
  </si>
  <si>
    <t xml:space="preserve"> lillian confirm 13bl .lisa confirm 3BL</t>
    <phoneticPr fontId="1" type="noConversion"/>
  </si>
  <si>
    <t>JAN</t>
    <phoneticPr fontId="1" type="noConversion"/>
  </si>
  <si>
    <t>2/6 lillian confirm 13BL .lisa confirm3bl</t>
    <phoneticPr fontId="1" type="noConversion"/>
  </si>
  <si>
    <t>2/26 paid 50%</t>
    <phoneticPr fontId="1" type="noConversion"/>
  </si>
  <si>
    <t>3/7 PAID 50%</t>
    <phoneticPr fontId="1" type="noConversion"/>
  </si>
  <si>
    <t>FEB</t>
    <phoneticPr fontId="1" type="noConversion"/>
  </si>
  <si>
    <t>3/12 chris confirm 5BL .lisa confirm 2BL</t>
    <phoneticPr fontId="1" type="noConversion"/>
  </si>
  <si>
    <t>HL PAID:3/26</t>
    <phoneticPr fontId="1" type="noConversion"/>
  </si>
  <si>
    <t>MAR</t>
    <phoneticPr fontId="1" type="noConversion"/>
  </si>
  <si>
    <t>4/8 chris confirm 10BL .lisa confirm 3BL</t>
    <phoneticPr fontId="1" type="noConversion"/>
  </si>
  <si>
    <t>HL PAID:5/2</t>
    <phoneticPr fontId="1" type="noConversion"/>
  </si>
  <si>
    <t>Apr</t>
    <phoneticPr fontId="1" type="noConversion"/>
  </si>
  <si>
    <t>5/7 chris confirm 3BL .lisa confirm 14BL</t>
    <phoneticPr fontId="1" type="noConversion"/>
  </si>
  <si>
    <t>HL PAID:6/5</t>
    <phoneticPr fontId="1" type="noConversion"/>
  </si>
  <si>
    <t>HL PAID:6/27</t>
    <phoneticPr fontId="1" type="noConversion"/>
  </si>
  <si>
    <t>6/6 chris confirm 8BL .lillian confirm 13BL</t>
    <phoneticPr fontId="1" type="noConversion"/>
  </si>
  <si>
    <t>June</t>
    <phoneticPr fontId="1" type="noConversion"/>
  </si>
  <si>
    <t>7/6 chris confirm 1BL .lillian confirm 11BL</t>
    <phoneticPr fontId="1" type="noConversion"/>
  </si>
  <si>
    <t>HL PAID:7/10</t>
    <phoneticPr fontId="1" type="noConversion"/>
  </si>
  <si>
    <t>8/8 chris confirm 4BL .lillian confirm 15BL</t>
    <phoneticPr fontId="1" type="noConversion"/>
  </si>
  <si>
    <t>HL PAID:8/30</t>
    <phoneticPr fontId="1" type="noConversion"/>
  </si>
  <si>
    <t>HL PAID:9/20</t>
    <phoneticPr fontId="1" type="noConversion"/>
  </si>
  <si>
    <t>9/6 chris confirm 3BL .lillian confirm 14BL</t>
    <phoneticPr fontId="1" type="noConversion"/>
  </si>
  <si>
    <t>HL PAID:10/18</t>
    <phoneticPr fontId="1" type="noConversion"/>
  </si>
  <si>
    <t>10/8 chris confirm 5BL .lillian confirm 13BL</t>
    <phoneticPr fontId="1" type="noConversion"/>
  </si>
  <si>
    <t xml:space="preserve"> chris confirm 2BL .lillian confirm 17BL</t>
    <phoneticPr fontId="1" type="noConversion"/>
  </si>
  <si>
    <t>PAID UPS</t>
  </si>
  <si>
    <t>HL/EJ paid date</t>
    <phoneticPr fontId="1" type="noConversion"/>
  </si>
  <si>
    <t>18/1/31 paid 50%</t>
    <phoneticPr fontId="1" type="noConversion"/>
  </si>
  <si>
    <t>YEAR-2019</t>
    <phoneticPr fontId="1" type="noConversion"/>
  </si>
  <si>
    <t>YEAR-2018</t>
    <phoneticPr fontId="1" type="noConversion"/>
  </si>
  <si>
    <r>
      <rPr>
        <sz val="10"/>
        <color theme="1"/>
        <rFont val="宋体"/>
        <family val="3"/>
        <charset val="134"/>
      </rPr>
      <t>丢失包裹</t>
    </r>
    <r>
      <rPr>
        <sz val="10"/>
        <color theme="1"/>
        <rFont val="Times New Roman"/>
        <family val="1"/>
      </rPr>
      <t>RETURN</t>
    </r>
    <phoneticPr fontId="1" type="noConversion"/>
  </si>
  <si>
    <t>2019/12/14-1957.68</t>
    <phoneticPr fontId="1" type="noConversion"/>
  </si>
  <si>
    <t xml:space="preserve"> chris confirm 4BL .lillian confirm 17BL</t>
    <phoneticPr fontId="1" type="noConversion"/>
  </si>
  <si>
    <t xml:space="preserve"> chris confirm 1BL .lillian confirm 17BL</t>
    <phoneticPr fontId="1" type="noConversion"/>
  </si>
  <si>
    <t>1/28-452.18</t>
    <phoneticPr fontId="1" type="noConversion"/>
  </si>
  <si>
    <t>1/28-452</t>
    <phoneticPr fontId="1" type="noConversion"/>
  </si>
  <si>
    <t>3/14-HL</t>
    <phoneticPr fontId="1" type="noConversion"/>
  </si>
  <si>
    <t xml:space="preserve"> chris confirm 4BL .JENNIFERconfirm 19BL</t>
    <phoneticPr fontId="1" type="noConversion"/>
  </si>
  <si>
    <r>
      <t>MAY-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</si>
  <si>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MAY-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elliot</t>
    </r>
    <phoneticPr fontId="1" type="noConversion"/>
  </si>
  <si>
    <r>
      <rPr>
        <sz val="10"/>
        <color theme="1"/>
        <rFont val="宋体"/>
        <family val="3"/>
        <charset val="134"/>
      </rPr>
      <t>收货款时问客人要</t>
    </r>
    <phoneticPr fontId="1" type="noConversion"/>
  </si>
  <si>
    <r>
      <t>MAY-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miss group</t>
    </r>
    <phoneticPr fontId="1" type="noConversion"/>
  </si>
  <si>
    <r>
      <rPr>
        <sz val="10"/>
        <color theme="1"/>
        <rFont val="宋体"/>
        <family val="3"/>
        <charset val="134"/>
      </rPr>
      <t>从工厂货款里面扣</t>
    </r>
    <phoneticPr fontId="1" type="noConversion"/>
  </si>
  <si>
    <r>
      <t>MAY-</t>
    </r>
    <r>
      <rPr>
        <sz val="10"/>
        <color theme="1"/>
        <rFont val="宋体"/>
        <family val="3"/>
        <charset val="134"/>
      </rPr>
      <t>进口</t>
    </r>
    <r>
      <rPr>
        <sz val="10"/>
        <color theme="1"/>
        <rFont val="Times New Roman"/>
        <family val="1"/>
      </rPr>
      <t>liang</t>
    </r>
    <r>
      <rPr>
        <sz val="10"/>
        <color theme="1"/>
        <rFont val="宋体"/>
        <family val="3"/>
        <charset val="134"/>
      </rPr>
      <t>代订尺码夹</t>
    </r>
    <phoneticPr fontId="1" type="noConversion"/>
  </si>
  <si>
    <r>
      <rPr>
        <sz val="10"/>
        <color theme="1"/>
        <rFont val="宋体"/>
        <family val="3"/>
        <charset val="134"/>
      </rPr>
      <t>扣工厂</t>
    </r>
    <r>
      <rPr>
        <sz val="10"/>
        <color theme="1"/>
        <rFont val="Times New Roman"/>
        <family val="1"/>
      </rPr>
      <t>HX/CX</t>
    </r>
    <phoneticPr fontId="1" type="noConversion"/>
  </si>
  <si>
    <r>
      <rPr>
        <b/>
        <sz val="10"/>
        <color theme="1"/>
        <rFont val="宋体"/>
        <family val="3"/>
        <charset val="134"/>
      </rPr>
      <t>合计</t>
    </r>
    <phoneticPr fontId="1" type="noConversion"/>
  </si>
  <si>
    <r>
      <t>July-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</si>
  <si>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July-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elliot</t>
    </r>
    <phoneticPr fontId="1" type="noConversion"/>
  </si>
  <si>
    <r>
      <t>AUG-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</si>
  <si>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AUG-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elliot</t>
    </r>
    <phoneticPr fontId="1" type="noConversion"/>
  </si>
  <si>
    <r>
      <t>AUG-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miss group</t>
    </r>
    <phoneticPr fontId="1" type="noConversion"/>
  </si>
  <si>
    <r>
      <t>AUG-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almost famous</t>
    </r>
    <phoneticPr fontId="1" type="noConversion"/>
  </si>
  <si>
    <r>
      <t>SEP-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</si>
  <si>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SEP-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elliot</t>
    </r>
    <phoneticPr fontId="1" type="noConversion"/>
  </si>
  <si>
    <r>
      <t>SEP-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rdg</t>
    </r>
    <phoneticPr fontId="1" type="noConversion"/>
  </si>
  <si>
    <r>
      <t>SEP-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miss group</t>
    </r>
    <phoneticPr fontId="1" type="noConversion"/>
  </si>
  <si>
    <r>
      <t>SEP-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almost famous</t>
    </r>
    <phoneticPr fontId="1" type="noConversion"/>
  </si>
  <si>
    <r>
      <t>OCT-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</si>
  <si>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NOV-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</si>
  <si>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DEC-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</si>
  <si>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JAN-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</si>
  <si>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FEB-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</si>
  <si>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MAR-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hotline</t>
    </r>
    <phoneticPr fontId="1" type="noConversion"/>
  </si>
  <si>
    <r>
      <t>MAR-</t>
    </r>
    <r>
      <rPr>
        <sz val="10"/>
        <color theme="1"/>
        <rFont val="宋体"/>
        <family val="3"/>
        <charset val="134"/>
      </rPr>
      <t>出口</t>
    </r>
    <r>
      <rPr>
        <sz val="10"/>
        <color theme="1"/>
        <rFont val="Times New Roman"/>
        <family val="1"/>
      </rPr>
      <t>BASE SALE ELLIOT</t>
    </r>
    <phoneticPr fontId="1" type="noConversion"/>
  </si>
  <si>
    <r>
      <t>UPS </t>
    </r>
    <r>
      <rPr>
        <sz val="10"/>
        <color rgb="FF1F497D"/>
        <rFont val="宋体"/>
        <family val="3"/>
        <charset val="134"/>
      </rPr>
      <t>是由</t>
    </r>
    <r>
      <rPr>
        <sz val="10"/>
        <color rgb="FF1F497D"/>
        <rFont val="Times New Roman"/>
        <family val="1"/>
      </rPr>
      <t>2017</t>
    </r>
    <r>
      <rPr>
        <sz val="10"/>
        <color rgb="FF1F497D"/>
        <rFont val="宋体"/>
        <family val="3"/>
        <charset val="134"/>
      </rPr>
      <t>年</t>
    </r>
    <r>
      <rPr>
        <sz val="10"/>
        <color rgb="FF1F497D"/>
        <rFont val="Times New Roman"/>
        <family val="1"/>
      </rPr>
      <t>12</t>
    </r>
    <r>
      <rPr>
        <sz val="10"/>
        <color rgb="FF1F497D"/>
        <rFont val="宋体"/>
        <family val="3"/>
        <charset val="134"/>
      </rPr>
      <t>月開始出公司數</t>
    </r>
    <r>
      <rPr>
        <sz val="10"/>
        <color rgb="FF1F497D"/>
        <rFont val="Times New Roman"/>
        <family val="1"/>
      </rPr>
      <t xml:space="preserve">,FL RECEIVED PAYMENT FROM BUYER,CHERRY PAID TO Liang </t>
    </r>
    <phoneticPr fontId="1" type="noConversion"/>
  </si>
  <si>
    <t xml:space="preserve"> chris confirm 2BL jennifer confirm 5BL</t>
    <phoneticPr fontId="1" type="noConversion"/>
  </si>
  <si>
    <t>Hotline Jet collect from Feb-Mar 2019</t>
    <phoneticPr fontId="9" type="noConversion"/>
  </si>
  <si>
    <t>EJ Jet collect from Feb-Mar 2019</t>
    <phoneticPr fontId="9" type="noConversion"/>
  </si>
  <si>
    <t>paid to FTY</t>
    <phoneticPr fontId="1" type="noConversion"/>
  </si>
  <si>
    <t>SF RECORD</t>
    <phoneticPr fontId="1" type="noConversion"/>
  </si>
  <si>
    <t>Jet collect from DEC 2018- JAN2019</t>
    <phoneticPr fontId="1" type="noConversion"/>
  </si>
  <si>
    <t>WEIBAI RATE:6.7</t>
    <phoneticPr fontId="1" type="noConversion"/>
  </si>
  <si>
    <t>BUYER RATE:6.5</t>
    <phoneticPr fontId="1" type="noConversion"/>
  </si>
  <si>
    <t>BUYER RATE:6.3</t>
    <phoneticPr fontId="1" type="noConversion"/>
  </si>
  <si>
    <t>APR-hotline</t>
    <phoneticPr fontId="1" type="noConversion"/>
  </si>
  <si>
    <t>APR-ONE A</t>
    <phoneticPr fontId="1" type="noConversion"/>
  </si>
  <si>
    <t xml:space="preserve"> chris confirm 3BL .JENNIFERconfirm 15BL</t>
    <phoneticPr fontId="1" type="noConversion"/>
  </si>
  <si>
    <t>WISTEL 1 BL</t>
    <phoneticPr fontId="1" type="noConversion"/>
  </si>
  <si>
    <t>HOT LINE JET COLLECT APR 2019</t>
    <phoneticPr fontId="9" type="noConversion"/>
  </si>
  <si>
    <t>EJ JET COLLECT APR 2019</t>
    <phoneticPr fontId="9" type="noConversion"/>
  </si>
  <si>
    <t>4/19 REV DETAIL</t>
    <phoneticPr fontId="1" type="noConversion"/>
  </si>
  <si>
    <t>WEIBAI AMOUNT:USD2553.43 WITH INV#19PLT001/002/003/005</t>
    <phoneticPr fontId="1" type="noConversion"/>
  </si>
  <si>
    <t>WEIBAI AMOUNT:USD</t>
    <phoneticPr fontId="1" type="noConversion"/>
  </si>
  <si>
    <t>DIFF</t>
    <phoneticPr fontId="1" type="noConversion"/>
  </si>
  <si>
    <t>分批付威百</t>
    <phoneticPr fontId="1" type="noConversion"/>
  </si>
  <si>
    <t>PAID OK</t>
    <phoneticPr fontId="1" type="noConversion"/>
  </si>
  <si>
    <t>WEIBAI RATE:</t>
    <phoneticPr fontId="1" type="noConversion"/>
  </si>
  <si>
    <t>Base sales fedex charge</t>
    <phoneticPr fontId="1" type="noConversion"/>
  </si>
  <si>
    <t>rate:6.7</t>
    <phoneticPr fontId="1" type="noConversion"/>
  </si>
  <si>
    <t>DIFF</t>
    <phoneticPr fontId="1" type="noConversion"/>
  </si>
  <si>
    <t>5/18- 430.65</t>
    <phoneticPr fontId="1" type="noConversion"/>
  </si>
  <si>
    <t>6/6 -430.64</t>
    <phoneticPr fontId="1" type="noConversion"/>
  </si>
  <si>
    <t>2371.94-5/20</t>
    <phoneticPr fontId="1" type="noConversion"/>
  </si>
  <si>
    <t>MAY-hotline</t>
    <phoneticPr fontId="1" type="noConversion"/>
  </si>
  <si>
    <t>RATE:6.3</t>
    <phoneticPr fontId="1" type="noConversion"/>
  </si>
  <si>
    <t>HOT LINE JET COLLECT MAY 2019</t>
    <phoneticPr fontId="9" type="noConversion"/>
  </si>
  <si>
    <t>EJ JET COLLECT MAY 2019</t>
    <phoneticPr fontId="9" type="noConversion"/>
  </si>
  <si>
    <t>TTL:</t>
    <phoneticPr fontId="1" type="noConversion"/>
  </si>
  <si>
    <t>6/14??</t>
    <phoneticPr fontId="1" type="noConversion"/>
  </si>
</sst>
</file>

<file path=xl/styles.xml><?xml version="1.0" encoding="utf-8"?>
<styleSheet xmlns="http://schemas.openxmlformats.org/spreadsheetml/2006/main">
  <numFmts count="6">
    <numFmt numFmtId="26" formatCode="\$#,##0.00_);[Red]\(\$#,##0.00\)"/>
    <numFmt numFmtId="176" formatCode="[$-409]d\-mmm;@"/>
    <numFmt numFmtId="177" formatCode="yyyy/m/d;@"/>
    <numFmt numFmtId="178" formatCode="0.00_ "/>
    <numFmt numFmtId="179" formatCode="\$#,##0.00;\-\$#,##0.00"/>
    <numFmt numFmtId="180" formatCode="0.00_);[Red]\(0.00\)"/>
  </numFmts>
  <fonts count="14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rgb="FF1F497D"/>
      <name val="Times New Roman"/>
      <family val="1"/>
    </font>
    <font>
      <b/>
      <sz val="10"/>
      <color theme="1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1F497D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76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77" fontId="2" fillId="0" borderId="0" xfId="0" applyNumberFormat="1" applyFont="1" applyFill="1"/>
    <xf numFmtId="0" fontId="2" fillId="0" borderId="0" xfId="0" applyFont="1" applyFill="1"/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177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2" fillId="0" borderId="0" xfId="0" applyNumberFormat="1" applyFont="1"/>
    <xf numFmtId="177" fontId="2" fillId="0" borderId="0" xfId="0" applyNumberFormat="1" applyFont="1" applyFill="1" applyAlignment="1">
      <alignment horizontal="center"/>
    </xf>
    <xf numFmtId="58" fontId="2" fillId="0" borderId="1" xfId="0" applyNumberFormat="1" applyFont="1" applyBorder="1" applyAlignment="1">
      <alignment horizontal="center"/>
    </xf>
    <xf numFmtId="58" fontId="2" fillId="0" borderId="1" xfId="0" applyNumberFormat="1" applyFont="1" applyFill="1" applyBorder="1" applyAlignment="1">
      <alignment horizontal="center"/>
    </xf>
    <xf numFmtId="17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77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 applyAlignment="1">
      <alignment horizontal="center"/>
    </xf>
    <xf numFmtId="177" fontId="2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7" fontId="2" fillId="0" borderId="1" xfId="0" applyNumberFormat="1" applyFont="1" applyFill="1" applyBorder="1"/>
    <xf numFmtId="0" fontId="4" fillId="2" borderId="0" xfId="0" applyFont="1" applyFill="1"/>
    <xf numFmtId="176" fontId="2" fillId="0" borderId="1" xfId="0" applyNumberFormat="1" applyFont="1" applyFill="1" applyBorder="1"/>
    <xf numFmtId="0" fontId="2" fillId="0" borderId="1" xfId="0" applyFont="1" applyFill="1" applyBorder="1"/>
    <xf numFmtId="4" fontId="2" fillId="0" borderId="1" xfId="0" applyNumberFormat="1" applyFont="1" applyFill="1" applyBorder="1"/>
    <xf numFmtId="4" fontId="6" fillId="0" borderId="1" xfId="0" applyNumberFormat="1" applyFont="1" applyFill="1" applyBorder="1"/>
    <xf numFmtId="176" fontId="2" fillId="0" borderId="0" xfId="0" applyNumberFormat="1" applyFont="1" applyFill="1"/>
    <xf numFmtId="4" fontId="6" fillId="0" borderId="0" xfId="0" applyNumberFormat="1" applyFont="1" applyFill="1"/>
    <xf numFmtId="0" fontId="7" fillId="0" borderId="1" xfId="0" applyFont="1" applyFill="1" applyBorder="1" applyAlignment="1">
      <alignment horizontal="center"/>
    </xf>
    <xf numFmtId="4" fontId="7" fillId="0" borderId="1" xfId="0" applyNumberFormat="1" applyFont="1" applyFill="1" applyBorder="1"/>
    <xf numFmtId="0" fontId="2" fillId="0" borderId="1" xfId="0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6" fillId="0" borderId="1" xfId="0" applyFont="1" applyBorder="1"/>
    <xf numFmtId="177" fontId="2" fillId="0" borderId="0" xfId="0" applyNumberFormat="1" applyFont="1" applyFill="1" applyAlignment="1">
      <alignment horizontal="left"/>
    </xf>
    <xf numFmtId="0" fontId="10" fillId="0" borderId="0" xfId="0" applyFont="1"/>
    <xf numFmtId="26" fontId="10" fillId="0" borderId="1" xfId="0" applyNumberFormat="1" applyFont="1" applyBorder="1"/>
    <xf numFmtId="177" fontId="10" fillId="0" borderId="1" xfId="0" applyNumberFormat="1" applyFont="1" applyBorder="1"/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Border="1"/>
    <xf numFmtId="26" fontId="11" fillId="0" borderId="1" xfId="0" applyNumberFormat="1" applyFont="1" applyFill="1" applyBorder="1" applyAlignment="1">
      <alignment horizontal="center" vertical="center"/>
    </xf>
    <xf numFmtId="26" fontId="12" fillId="0" borderId="1" xfId="0" applyNumberFormat="1" applyFont="1" applyFill="1" applyBorder="1" applyAlignment="1">
      <alignment horizontal="center" vertical="center"/>
    </xf>
    <xf numFmtId="177" fontId="10" fillId="0" borderId="0" xfId="0" applyNumberFormat="1" applyFont="1"/>
    <xf numFmtId="178" fontId="2" fillId="0" borderId="1" xfId="0" applyNumberFormat="1" applyFont="1" applyFill="1" applyBorder="1"/>
    <xf numFmtId="0" fontId="13" fillId="0" borderId="1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 vertical="center"/>
    </xf>
    <xf numFmtId="2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77" fontId="10" fillId="0" borderId="1" xfId="0" applyNumberFormat="1" applyFont="1" applyBorder="1" applyAlignment="1">
      <alignment horizontal="left"/>
    </xf>
    <xf numFmtId="179" fontId="10" fillId="0" borderId="1" xfId="0" applyNumberFormat="1" applyFont="1" applyBorder="1"/>
    <xf numFmtId="177" fontId="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center"/>
    </xf>
    <xf numFmtId="178" fontId="10" fillId="0" borderId="1" xfId="0" applyNumberFormat="1" applyFont="1" applyBorder="1"/>
    <xf numFmtId="180" fontId="2" fillId="0" borderId="1" xfId="0" applyNumberFormat="1" applyFont="1" applyFill="1" applyBorder="1" applyAlignment="1"/>
    <xf numFmtId="180" fontId="10" fillId="0" borderId="1" xfId="0" applyNumberFormat="1" applyFont="1" applyBorder="1" applyAlignment="1"/>
    <xf numFmtId="0" fontId="2" fillId="2" borderId="1" xfId="0" applyFont="1" applyFill="1" applyBorder="1"/>
    <xf numFmtId="14" fontId="2" fillId="0" borderId="1" xfId="0" applyNumberFormat="1" applyFont="1" applyFill="1" applyBorder="1"/>
    <xf numFmtId="14" fontId="10" fillId="0" borderId="1" xfId="0" applyNumberFormat="1" applyFont="1" applyBorder="1" applyAlignment="1">
      <alignment wrapText="1"/>
    </xf>
    <xf numFmtId="14" fontId="2" fillId="0" borderId="2" xfId="0" applyNumberFormat="1" applyFont="1" applyFill="1" applyBorder="1"/>
    <xf numFmtId="14" fontId="10" fillId="0" borderId="1" xfId="0" applyNumberFormat="1" applyFont="1" applyBorder="1"/>
    <xf numFmtId="14" fontId="11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/>
    <xf numFmtId="178" fontId="2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2"/>
  <sheetViews>
    <sheetView topLeftCell="A103" workbookViewId="0">
      <selection activeCell="E101" sqref="E101"/>
    </sheetView>
  </sheetViews>
  <sheetFormatPr defaultRowHeight="12.75"/>
  <cols>
    <col min="1" max="1" width="14.125" style="34" customWidth="1"/>
    <col min="2" max="2" width="20" style="4" customWidth="1"/>
    <col min="3" max="3" width="10.25" style="4" customWidth="1"/>
    <col min="4" max="4" width="14.125" style="34" customWidth="1"/>
    <col min="5" max="5" width="12.625" style="4" customWidth="1"/>
    <col min="6" max="6" width="14.125" style="3" customWidth="1"/>
    <col min="7" max="7" width="10.375" style="3" customWidth="1"/>
    <col min="8" max="8" width="19.625" style="4" customWidth="1"/>
    <col min="9" max="16384" width="9" style="4"/>
  </cols>
  <sheetData>
    <row r="1" spans="1:8">
      <c r="A1" s="1" t="s">
        <v>7</v>
      </c>
      <c r="B1" s="2"/>
      <c r="C1" s="2"/>
      <c r="D1" s="1"/>
      <c r="E1" s="2"/>
    </row>
    <row r="2" spans="1:8" s="10" customFormat="1">
      <c r="A2" s="5" t="s">
        <v>0</v>
      </c>
      <c r="B2" s="6" t="s">
        <v>1</v>
      </c>
      <c r="C2" s="7" t="s">
        <v>14</v>
      </c>
      <c r="D2" s="8" t="s">
        <v>8</v>
      </c>
      <c r="E2" s="7" t="s">
        <v>15</v>
      </c>
      <c r="F2" s="28" t="s">
        <v>48</v>
      </c>
      <c r="G2" s="9" t="s">
        <v>3</v>
      </c>
      <c r="H2" s="6" t="s">
        <v>4</v>
      </c>
    </row>
    <row r="3" spans="1:8" s="10" customFormat="1">
      <c r="A3" s="5">
        <v>43021</v>
      </c>
      <c r="B3" s="6" t="s">
        <v>5</v>
      </c>
      <c r="C3" s="7">
        <v>10850.9</v>
      </c>
      <c r="D3" s="8">
        <v>43024</v>
      </c>
      <c r="E3" s="7">
        <v>1682.31</v>
      </c>
      <c r="F3" s="11">
        <v>43039</v>
      </c>
      <c r="G3" s="9" t="s">
        <v>11</v>
      </c>
      <c r="H3" s="77" t="s">
        <v>9</v>
      </c>
    </row>
    <row r="4" spans="1:8" s="10" customFormat="1">
      <c r="A4" s="5"/>
      <c r="B4" s="6" t="s">
        <v>52</v>
      </c>
      <c r="C4" s="7">
        <v>-1750.61</v>
      </c>
      <c r="D4" s="8"/>
      <c r="E4" s="12" t="s">
        <v>12</v>
      </c>
      <c r="F4" s="11"/>
      <c r="G4" s="9"/>
      <c r="H4" s="78"/>
    </row>
    <row r="5" spans="1:8" s="10" customFormat="1">
      <c r="A5" s="5"/>
      <c r="B5" s="6" t="s">
        <v>6</v>
      </c>
      <c r="C5" s="7">
        <f>SUM(C3:C4)</f>
        <v>9100.2899999999991</v>
      </c>
      <c r="D5" s="8"/>
      <c r="E5" s="7"/>
      <c r="F5" s="11"/>
      <c r="G5" s="9"/>
      <c r="H5" s="6"/>
    </row>
    <row r="6" spans="1:8" s="10" customFormat="1">
      <c r="A6" s="13"/>
      <c r="B6" s="14"/>
      <c r="C6" s="15"/>
      <c r="D6" s="16"/>
      <c r="E6" s="15"/>
      <c r="F6" s="17"/>
      <c r="G6" s="18"/>
      <c r="H6" s="14"/>
    </row>
    <row r="7" spans="1:8" s="10" customFormat="1">
      <c r="A7" s="5" t="s">
        <v>0</v>
      </c>
      <c r="B7" s="6" t="s">
        <v>1</v>
      </c>
      <c r="C7" s="7" t="s">
        <v>14</v>
      </c>
      <c r="D7" s="8" t="s">
        <v>8</v>
      </c>
      <c r="E7" s="7" t="s">
        <v>15</v>
      </c>
      <c r="F7" s="28" t="s">
        <v>48</v>
      </c>
      <c r="G7" s="9" t="s">
        <v>3</v>
      </c>
      <c r="H7" s="6" t="s">
        <v>4</v>
      </c>
    </row>
    <row r="8" spans="1:8" s="10" customFormat="1" ht="25.5" customHeight="1">
      <c r="A8" s="5">
        <v>43047</v>
      </c>
      <c r="B8" s="19" t="s">
        <v>2</v>
      </c>
      <c r="C8" s="7">
        <v>5160.58</v>
      </c>
      <c r="D8" s="8">
        <v>43047</v>
      </c>
      <c r="E8" s="7">
        <v>806.34</v>
      </c>
      <c r="F8" s="11">
        <v>43054</v>
      </c>
      <c r="G8" s="9">
        <v>43071</v>
      </c>
      <c r="H8" s="77" t="s">
        <v>10</v>
      </c>
    </row>
    <row r="9" spans="1:8" s="10" customFormat="1">
      <c r="A9" s="5"/>
      <c r="B9" s="6"/>
      <c r="C9" s="7"/>
      <c r="D9" s="8"/>
      <c r="E9" s="20" t="s">
        <v>13</v>
      </c>
      <c r="F9" s="11"/>
      <c r="G9" s="9"/>
      <c r="H9" s="78"/>
    </row>
    <row r="10" spans="1:8" s="10" customFormat="1">
      <c r="A10" s="5"/>
      <c r="B10" s="6"/>
      <c r="C10" s="7"/>
      <c r="D10" s="8"/>
      <c r="E10" s="7"/>
      <c r="F10" s="11"/>
      <c r="G10" s="9"/>
      <c r="H10" s="6"/>
    </row>
    <row r="11" spans="1:8" s="10" customFormat="1">
      <c r="A11" s="21"/>
      <c r="B11" s="22"/>
      <c r="C11" s="2"/>
      <c r="D11" s="1"/>
      <c r="E11" s="2"/>
      <c r="F11" s="17"/>
      <c r="G11" s="3"/>
    </row>
    <row r="12" spans="1:8" s="10" customFormat="1">
      <c r="A12" s="5" t="s">
        <v>0</v>
      </c>
      <c r="B12" s="6" t="s">
        <v>1</v>
      </c>
      <c r="C12" s="7" t="s">
        <v>14</v>
      </c>
      <c r="D12" s="8" t="s">
        <v>8</v>
      </c>
      <c r="E12" s="7" t="s">
        <v>15</v>
      </c>
      <c r="F12" s="28" t="s">
        <v>48</v>
      </c>
      <c r="G12" s="28" t="s">
        <v>47</v>
      </c>
      <c r="H12" s="6" t="s">
        <v>4</v>
      </c>
    </row>
    <row r="13" spans="1:8" s="10" customFormat="1">
      <c r="A13" s="5">
        <v>43076</v>
      </c>
      <c r="B13" s="19" t="s">
        <v>16</v>
      </c>
      <c r="C13" s="7">
        <v>4694.33</v>
      </c>
      <c r="D13" s="8">
        <v>43089</v>
      </c>
      <c r="E13" s="7">
        <v>733.49</v>
      </c>
      <c r="F13" s="23" t="s">
        <v>20</v>
      </c>
      <c r="G13" s="9">
        <v>43098</v>
      </c>
      <c r="H13" s="79" t="s">
        <v>17</v>
      </c>
    </row>
    <row r="14" spans="1:8" s="10" customFormat="1">
      <c r="A14" s="5"/>
      <c r="B14" s="6"/>
      <c r="C14" s="7"/>
      <c r="D14" s="8"/>
      <c r="E14" s="20"/>
      <c r="F14" s="11"/>
      <c r="G14" s="9"/>
      <c r="H14" s="80"/>
    </row>
    <row r="15" spans="1:8" s="10" customFormat="1">
      <c r="A15" s="5"/>
      <c r="B15" s="6"/>
      <c r="C15" s="6"/>
      <c r="D15" s="5"/>
      <c r="E15" s="24"/>
      <c r="F15" s="11"/>
      <c r="G15" s="25"/>
      <c r="H15" s="6"/>
    </row>
    <row r="16" spans="1:8" s="10" customFormat="1">
      <c r="A16" s="21"/>
      <c r="B16" s="22"/>
      <c r="C16" s="22"/>
      <c r="D16" s="21"/>
      <c r="E16" s="22"/>
      <c r="F16" s="17"/>
      <c r="G16" s="17"/>
    </row>
    <row r="17" spans="1:8" s="10" customFormat="1">
      <c r="A17" s="5" t="s">
        <v>0</v>
      </c>
      <c r="B17" s="6" t="s">
        <v>1</v>
      </c>
      <c r="C17" s="6" t="s">
        <v>14</v>
      </c>
      <c r="D17" s="5" t="s">
        <v>8</v>
      </c>
      <c r="E17" s="6" t="s">
        <v>15</v>
      </c>
      <c r="F17" s="28" t="s">
        <v>48</v>
      </c>
      <c r="G17" s="28" t="s">
        <v>47</v>
      </c>
      <c r="H17" s="6" t="s">
        <v>4</v>
      </c>
    </row>
    <row r="18" spans="1:8" s="10" customFormat="1">
      <c r="A18" s="5">
        <v>43107</v>
      </c>
      <c r="B18" s="19" t="s">
        <v>18</v>
      </c>
      <c r="C18" s="6">
        <v>5856.75</v>
      </c>
      <c r="D18" s="5">
        <v>43108</v>
      </c>
      <c r="E18" s="41" t="s">
        <v>19</v>
      </c>
      <c r="F18" s="26" t="s">
        <v>49</v>
      </c>
      <c r="G18" s="25">
        <v>43133</v>
      </c>
      <c r="H18" s="77" t="s">
        <v>21</v>
      </c>
    </row>
    <row r="19" spans="1:8" s="10" customFormat="1">
      <c r="A19" s="29" t="s">
        <v>86</v>
      </c>
      <c r="B19" s="27"/>
      <c r="C19" s="27"/>
      <c r="D19" s="39"/>
      <c r="E19" s="40"/>
      <c r="F19" s="11"/>
      <c r="G19" s="17"/>
      <c r="H19" s="78"/>
    </row>
    <row r="20" spans="1:8" s="10" customFormat="1">
      <c r="A20" s="5"/>
      <c r="B20" s="6"/>
      <c r="C20" s="6"/>
      <c r="D20" s="5"/>
      <c r="E20" s="6"/>
      <c r="F20" s="25"/>
      <c r="G20" s="25"/>
      <c r="H20" s="24"/>
    </row>
    <row r="21" spans="1:8" s="10" customFormat="1">
      <c r="A21" s="21"/>
      <c r="B21" s="22"/>
      <c r="C21" s="22"/>
      <c r="D21" s="21"/>
      <c r="E21" s="22"/>
      <c r="F21" s="17"/>
      <c r="G21" s="17"/>
    </row>
    <row r="22" spans="1:8">
      <c r="A22" s="1" t="s">
        <v>51</v>
      </c>
      <c r="B22" s="2"/>
      <c r="C22" s="2"/>
      <c r="D22" s="1"/>
      <c r="E22" s="2"/>
    </row>
    <row r="23" spans="1:8">
      <c r="A23" s="8" t="s">
        <v>0</v>
      </c>
      <c r="B23" s="7" t="s">
        <v>1</v>
      </c>
      <c r="C23" s="7" t="s">
        <v>14</v>
      </c>
      <c r="D23" s="8" t="s">
        <v>8</v>
      </c>
      <c r="E23" s="7" t="s">
        <v>15</v>
      </c>
      <c r="F23" s="28" t="s">
        <v>48</v>
      </c>
      <c r="G23" s="28" t="s">
        <v>47</v>
      </c>
      <c r="H23" s="7" t="s">
        <v>4</v>
      </c>
    </row>
    <row r="24" spans="1:8">
      <c r="A24" s="30">
        <v>43138</v>
      </c>
      <c r="B24" s="31" t="s">
        <v>22</v>
      </c>
      <c r="C24" s="32">
        <v>7695.28</v>
      </c>
      <c r="D24" s="30">
        <v>43137</v>
      </c>
      <c r="E24" s="33">
        <v>1282.55</v>
      </c>
      <c r="F24" s="28" t="s">
        <v>24</v>
      </c>
      <c r="G24" s="28">
        <v>43159</v>
      </c>
      <c r="H24" s="75" t="s">
        <v>23</v>
      </c>
    </row>
    <row r="25" spans="1:8">
      <c r="A25" s="30"/>
      <c r="B25" s="31"/>
      <c r="C25" s="31"/>
      <c r="D25" s="30"/>
      <c r="E25" s="31"/>
      <c r="F25" s="28" t="s">
        <v>25</v>
      </c>
      <c r="G25" s="28"/>
      <c r="H25" s="76"/>
    </row>
    <row r="26" spans="1:8">
      <c r="A26" s="30"/>
      <c r="B26" s="31"/>
      <c r="C26" s="31"/>
      <c r="D26" s="30"/>
      <c r="E26" s="31"/>
      <c r="F26" s="28"/>
      <c r="G26" s="28"/>
      <c r="H26" s="31"/>
    </row>
    <row r="27" spans="1:8">
      <c r="A27" s="30"/>
      <c r="B27" s="31"/>
      <c r="C27" s="31"/>
      <c r="D27" s="30"/>
      <c r="E27" s="7"/>
      <c r="F27" s="28"/>
      <c r="G27" s="28"/>
      <c r="H27" s="31"/>
    </row>
    <row r="30" spans="1:8">
      <c r="A30" s="8" t="s">
        <v>0</v>
      </c>
      <c r="B30" s="7" t="s">
        <v>1</v>
      </c>
      <c r="C30" s="7" t="s">
        <v>14</v>
      </c>
      <c r="D30" s="8" t="s">
        <v>8</v>
      </c>
      <c r="E30" s="7" t="s">
        <v>15</v>
      </c>
      <c r="F30" s="28" t="s">
        <v>48</v>
      </c>
      <c r="G30" s="28" t="s">
        <v>47</v>
      </c>
      <c r="H30" s="7" t="s">
        <v>4</v>
      </c>
    </row>
    <row r="31" spans="1:8">
      <c r="A31" s="30">
        <v>43168</v>
      </c>
      <c r="B31" s="31" t="s">
        <v>26</v>
      </c>
      <c r="C31" s="32">
        <v>2265.4499999999998</v>
      </c>
      <c r="D31" s="30">
        <v>43171</v>
      </c>
      <c r="E31" s="35">
        <v>365.4</v>
      </c>
      <c r="F31" s="28" t="s">
        <v>28</v>
      </c>
      <c r="G31" s="28">
        <v>43185</v>
      </c>
      <c r="H31" s="75" t="s">
        <v>27</v>
      </c>
    </row>
    <row r="32" spans="1:8">
      <c r="A32" s="30"/>
      <c r="B32" s="31"/>
      <c r="C32" s="31"/>
      <c r="D32" s="4"/>
      <c r="E32" s="31"/>
      <c r="F32" s="28"/>
      <c r="G32" s="28"/>
      <c r="H32" s="76"/>
    </row>
    <row r="33" spans="1:8">
      <c r="A33" s="30"/>
      <c r="B33" s="31"/>
      <c r="C33" s="31"/>
      <c r="D33" s="30"/>
      <c r="E33" s="7"/>
      <c r="F33" s="28"/>
      <c r="G33" s="28"/>
      <c r="H33" s="31"/>
    </row>
    <row r="35" spans="1:8">
      <c r="A35" s="8" t="s">
        <v>0</v>
      </c>
      <c r="B35" s="7" t="s">
        <v>1</v>
      </c>
      <c r="C35" s="7" t="s">
        <v>14</v>
      </c>
      <c r="D35" s="8" t="s">
        <v>8</v>
      </c>
      <c r="E35" s="7" t="s">
        <v>15</v>
      </c>
      <c r="F35" s="28" t="s">
        <v>48</v>
      </c>
      <c r="G35" s="28" t="s">
        <v>47</v>
      </c>
      <c r="H35" s="7" t="s">
        <v>4</v>
      </c>
    </row>
    <row r="36" spans="1:8">
      <c r="A36" s="30">
        <v>43196</v>
      </c>
      <c r="B36" s="31" t="s">
        <v>29</v>
      </c>
      <c r="C36" s="32">
        <v>6077.52</v>
      </c>
      <c r="D36" s="30">
        <v>43199</v>
      </c>
      <c r="E36" s="35">
        <v>996.31</v>
      </c>
      <c r="F36" s="28" t="s">
        <v>31</v>
      </c>
      <c r="G36" s="28">
        <v>43225</v>
      </c>
      <c r="H36" s="75" t="s">
        <v>30</v>
      </c>
    </row>
    <row r="37" spans="1:8">
      <c r="A37" s="30"/>
      <c r="B37" s="31"/>
      <c r="C37" s="31"/>
      <c r="D37" s="4"/>
      <c r="E37" s="31"/>
      <c r="F37" s="28"/>
      <c r="G37" s="28"/>
      <c r="H37" s="76"/>
    </row>
    <row r="38" spans="1:8">
      <c r="A38" s="30"/>
      <c r="B38" s="31"/>
      <c r="C38" s="31"/>
      <c r="D38" s="30"/>
      <c r="E38" s="7"/>
      <c r="F38" s="28"/>
      <c r="G38" s="28"/>
      <c r="H38" s="31"/>
    </row>
    <row r="40" spans="1:8">
      <c r="A40" s="8" t="s">
        <v>0</v>
      </c>
      <c r="B40" s="7" t="s">
        <v>1</v>
      </c>
      <c r="C40" s="7" t="s">
        <v>14</v>
      </c>
      <c r="D40" s="8" t="s">
        <v>8</v>
      </c>
      <c r="E40" s="7" t="s">
        <v>15</v>
      </c>
      <c r="F40" s="28" t="s">
        <v>48</v>
      </c>
      <c r="G40" s="28" t="s">
        <v>47</v>
      </c>
      <c r="H40" s="7" t="s">
        <v>4</v>
      </c>
    </row>
    <row r="41" spans="1:8">
      <c r="A41" s="30">
        <v>43225</v>
      </c>
      <c r="B41" s="31" t="s">
        <v>32</v>
      </c>
      <c r="C41" s="32">
        <v>7874.2</v>
      </c>
      <c r="D41" s="30">
        <v>43227</v>
      </c>
      <c r="E41" s="35">
        <v>1312.37</v>
      </c>
      <c r="F41" s="28" t="s">
        <v>34</v>
      </c>
      <c r="G41" s="28">
        <v>43258</v>
      </c>
      <c r="H41" s="75" t="s">
        <v>33</v>
      </c>
    </row>
    <row r="42" spans="1:8">
      <c r="A42" s="30"/>
      <c r="B42" s="31"/>
      <c r="C42" s="31"/>
      <c r="D42" s="4"/>
      <c r="E42" s="31"/>
      <c r="F42" s="28"/>
      <c r="G42" s="28"/>
      <c r="H42" s="76"/>
    </row>
    <row r="43" spans="1:8">
      <c r="A43" s="30"/>
      <c r="B43" s="31"/>
      <c r="C43" s="31"/>
      <c r="D43" s="30"/>
      <c r="E43" s="7"/>
      <c r="F43" s="28"/>
      <c r="G43" s="28"/>
      <c r="H43" s="31"/>
    </row>
    <row r="45" spans="1:8">
      <c r="A45" s="8" t="s">
        <v>0</v>
      </c>
      <c r="B45" s="7" t="s">
        <v>1</v>
      </c>
      <c r="C45" s="7" t="s">
        <v>14</v>
      </c>
      <c r="D45" s="8" t="s">
        <v>8</v>
      </c>
      <c r="E45" s="7" t="s">
        <v>15</v>
      </c>
      <c r="F45" s="28" t="s">
        <v>48</v>
      </c>
      <c r="G45" s="28" t="s">
        <v>47</v>
      </c>
      <c r="H45" s="7" t="s">
        <v>4</v>
      </c>
    </row>
    <row r="46" spans="1:8">
      <c r="A46" s="30">
        <v>43257</v>
      </c>
      <c r="B46" s="31" t="s">
        <v>60</v>
      </c>
      <c r="C46" s="32">
        <v>6327.79</v>
      </c>
      <c r="D46" s="30">
        <v>43262</v>
      </c>
      <c r="E46" s="33">
        <v>1020.61</v>
      </c>
      <c r="F46" s="28" t="s">
        <v>35</v>
      </c>
      <c r="G46" s="28">
        <v>43280</v>
      </c>
      <c r="H46" s="75" t="s">
        <v>36</v>
      </c>
    </row>
    <row r="47" spans="1:8">
      <c r="A47" s="30"/>
      <c r="B47" s="31"/>
      <c r="C47" s="31"/>
      <c r="D47" s="4"/>
      <c r="E47" s="31"/>
      <c r="F47" s="28"/>
      <c r="G47" s="28"/>
      <c r="H47" s="76"/>
    </row>
    <row r="48" spans="1:8">
      <c r="A48" s="30"/>
      <c r="B48" s="31"/>
      <c r="C48" s="31"/>
      <c r="D48" s="30"/>
      <c r="E48" s="7"/>
      <c r="H48" s="31"/>
    </row>
    <row r="49" spans="1:8">
      <c r="A49" s="30"/>
      <c r="B49" s="31" t="s">
        <v>61</v>
      </c>
      <c r="C49" s="32">
        <v>415.77</v>
      </c>
      <c r="D49" s="30" t="s">
        <v>62</v>
      </c>
      <c r="E49" s="33"/>
      <c r="F49" s="28"/>
      <c r="G49" s="28"/>
      <c r="H49" s="7"/>
    </row>
    <row r="50" spans="1:8">
      <c r="A50" s="30"/>
      <c r="B50" s="31" t="s">
        <v>63</v>
      </c>
      <c r="C50" s="31">
        <v>370.07</v>
      </c>
      <c r="D50" s="30" t="s">
        <v>64</v>
      </c>
      <c r="E50" s="31"/>
      <c r="F50" s="28"/>
      <c r="G50" s="28"/>
      <c r="H50" s="31"/>
    </row>
    <row r="51" spans="1:8">
      <c r="A51" s="30"/>
      <c r="B51" s="31" t="s">
        <v>65</v>
      </c>
      <c r="C51" s="31">
        <v>1065.01</v>
      </c>
      <c r="D51" s="30" t="s">
        <v>66</v>
      </c>
      <c r="E51" s="7"/>
      <c r="F51" s="28"/>
      <c r="G51" s="28"/>
      <c r="H51" s="31"/>
    </row>
    <row r="52" spans="1:8">
      <c r="A52" s="30"/>
      <c r="B52" s="36" t="s">
        <v>67</v>
      </c>
      <c r="C52" s="37">
        <f>SUM(C46:C51)</f>
        <v>8178.6399999999994</v>
      </c>
      <c r="D52" s="31"/>
      <c r="E52" s="7"/>
      <c r="F52" s="28"/>
      <c r="G52" s="28"/>
      <c r="H52" s="31"/>
    </row>
    <row r="54" spans="1:8">
      <c r="A54" s="8" t="s">
        <v>0</v>
      </c>
      <c r="B54" s="7" t="s">
        <v>1</v>
      </c>
      <c r="C54" s="7" t="s">
        <v>14</v>
      </c>
      <c r="D54" s="8" t="s">
        <v>8</v>
      </c>
      <c r="E54" s="7" t="s">
        <v>15</v>
      </c>
      <c r="F54" s="28" t="s">
        <v>48</v>
      </c>
      <c r="G54" s="28" t="s">
        <v>47</v>
      </c>
      <c r="H54" s="7" t="s">
        <v>4</v>
      </c>
    </row>
    <row r="55" spans="1:8">
      <c r="A55" s="30">
        <v>43287</v>
      </c>
      <c r="B55" s="31" t="s">
        <v>37</v>
      </c>
      <c r="C55" s="32">
        <v>2759.2</v>
      </c>
      <c r="D55" s="30">
        <v>43288</v>
      </c>
      <c r="E55" s="35">
        <v>441.47</v>
      </c>
      <c r="F55" s="30" t="s">
        <v>39</v>
      </c>
      <c r="G55" s="28">
        <v>43318</v>
      </c>
      <c r="H55" s="75" t="s">
        <v>38</v>
      </c>
    </row>
    <row r="56" spans="1:8">
      <c r="A56" s="30"/>
      <c r="B56" s="31"/>
      <c r="C56" s="31"/>
      <c r="D56" s="4"/>
      <c r="E56" s="31"/>
      <c r="F56" s="28"/>
      <c r="G56" s="28"/>
      <c r="H56" s="76"/>
    </row>
    <row r="57" spans="1:8">
      <c r="A57" s="30"/>
      <c r="B57" s="31"/>
      <c r="C57" s="31"/>
      <c r="D57" s="30"/>
      <c r="E57" s="7"/>
      <c r="F57" s="28"/>
      <c r="G57" s="28"/>
      <c r="H57" s="31"/>
    </row>
    <row r="59" spans="1:8">
      <c r="A59" s="8" t="s">
        <v>0</v>
      </c>
      <c r="B59" s="7" t="s">
        <v>1</v>
      </c>
      <c r="C59" s="7" t="s">
        <v>14</v>
      </c>
      <c r="D59" s="8" t="s">
        <v>8</v>
      </c>
      <c r="E59" s="7" t="s">
        <v>15</v>
      </c>
      <c r="F59" s="28" t="s">
        <v>48</v>
      </c>
      <c r="G59" s="28" t="s">
        <v>47</v>
      </c>
      <c r="H59" s="7" t="s">
        <v>4</v>
      </c>
    </row>
    <row r="60" spans="1:8">
      <c r="A60" s="30">
        <v>43318</v>
      </c>
      <c r="B60" s="31" t="s">
        <v>68</v>
      </c>
      <c r="C60" s="32">
        <v>7358.61</v>
      </c>
      <c r="D60" s="30">
        <v>43320</v>
      </c>
      <c r="E60" s="33">
        <v>1168.03</v>
      </c>
      <c r="F60" s="28" t="s">
        <v>41</v>
      </c>
      <c r="G60" s="28">
        <v>43343</v>
      </c>
      <c r="H60" s="75" t="s">
        <v>40</v>
      </c>
    </row>
    <row r="61" spans="1:8">
      <c r="A61" s="30"/>
      <c r="B61" s="31"/>
      <c r="C61" s="31"/>
      <c r="D61" s="4"/>
      <c r="E61" s="31"/>
      <c r="F61" s="28"/>
      <c r="G61" s="28"/>
      <c r="H61" s="76"/>
    </row>
    <row r="62" spans="1:8">
      <c r="A62" s="30"/>
      <c r="B62" s="31"/>
      <c r="C62" s="31"/>
      <c r="D62" s="30"/>
      <c r="E62" s="7"/>
      <c r="H62" s="31"/>
    </row>
    <row r="63" spans="1:8">
      <c r="A63" s="30"/>
      <c r="B63" s="31" t="s">
        <v>69</v>
      </c>
      <c r="C63" s="32">
        <v>508.65</v>
      </c>
      <c r="D63" s="30" t="s">
        <v>62</v>
      </c>
      <c r="E63" s="33"/>
      <c r="F63" s="28"/>
      <c r="G63" s="28"/>
      <c r="H63" s="7"/>
    </row>
    <row r="64" spans="1:8">
      <c r="A64" s="30"/>
      <c r="B64" s="36" t="s">
        <v>67</v>
      </c>
      <c r="C64" s="37">
        <f>SUM(C60:C63)</f>
        <v>7867.2599999999993</v>
      </c>
      <c r="D64" s="30"/>
      <c r="E64" s="7"/>
      <c r="F64" s="28"/>
      <c r="G64" s="28"/>
      <c r="H64" s="31"/>
    </row>
    <row r="66" spans="1:8">
      <c r="A66" s="8" t="s">
        <v>0</v>
      </c>
      <c r="B66" s="7" t="s">
        <v>1</v>
      </c>
      <c r="C66" s="7" t="s">
        <v>14</v>
      </c>
      <c r="D66" s="8" t="s">
        <v>8</v>
      </c>
      <c r="E66" s="7" t="s">
        <v>15</v>
      </c>
      <c r="F66" s="28" t="s">
        <v>48</v>
      </c>
      <c r="G66" s="28" t="s">
        <v>47</v>
      </c>
      <c r="H66" s="7" t="s">
        <v>4</v>
      </c>
    </row>
    <row r="67" spans="1:8">
      <c r="A67" s="30">
        <v>43349</v>
      </c>
      <c r="B67" s="31" t="s">
        <v>70</v>
      </c>
      <c r="C67" s="32">
        <v>8713.07</v>
      </c>
      <c r="D67" s="30">
        <v>43349</v>
      </c>
      <c r="E67" s="33">
        <v>1361.42</v>
      </c>
      <c r="F67" s="28" t="s">
        <v>42</v>
      </c>
      <c r="G67" s="28">
        <v>43373</v>
      </c>
      <c r="H67" s="75" t="s">
        <v>43</v>
      </c>
    </row>
    <row r="68" spans="1:8">
      <c r="A68" s="30"/>
      <c r="B68" s="31"/>
      <c r="C68" s="31"/>
      <c r="D68" s="4"/>
      <c r="E68" s="31"/>
      <c r="F68" s="28"/>
      <c r="G68" s="28"/>
      <c r="H68" s="76"/>
    </row>
    <row r="69" spans="1:8">
      <c r="A69" s="30"/>
      <c r="B69" s="31"/>
      <c r="C69" s="31"/>
      <c r="D69" s="30"/>
      <c r="E69" s="7"/>
      <c r="H69" s="31"/>
    </row>
    <row r="70" spans="1:8">
      <c r="A70" s="30"/>
      <c r="B70" s="31" t="s">
        <v>71</v>
      </c>
      <c r="C70" s="32">
        <v>210.71</v>
      </c>
      <c r="D70" s="30" t="s">
        <v>62</v>
      </c>
      <c r="E70" s="33"/>
      <c r="F70" s="28"/>
      <c r="G70" s="28"/>
      <c r="H70" s="7"/>
    </row>
    <row r="71" spans="1:8">
      <c r="A71" s="30"/>
      <c r="B71" s="31" t="s">
        <v>72</v>
      </c>
      <c r="C71" s="32">
        <v>510.64</v>
      </c>
      <c r="D71" s="30" t="s">
        <v>64</v>
      </c>
      <c r="E71" s="33"/>
      <c r="F71" s="28"/>
      <c r="G71" s="28"/>
      <c r="H71" s="7"/>
    </row>
    <row r="72" spans="1:8">
      <c r="A72" s="30"/>
      <c r="B72" s="31" t="s">
        <v>73</v>
      </c>
      <c r="C72" s="32">
        <v>187.01</v>
      </c>
      <c r="D72" s="30" t="s">
        <v>64</v>
      </c>
      <c r="E72" s="33"/>
      <c r="F72" s="28"/>
      <c r="G72" s="28"/>
      <c r="H72" s="7"/>
    </row>
    <row r="73" spans="1:8">
      <c r="A73" s="30"/>
      <c r="B73" s="36" t="s">
        <v>67</v>
      </c>
      <c r="C73" s="37">
        <f>SUM(C67:C72)</f>
        <v>9621.4299999999985</v>
      </c>
      <c r="D73" s="30"/>
      <c r="E73" s="7"/>
      <c r="F73" s="28"/>
      <c r="G73" s="28"/>
      <c r="H73" s="31"/>
    </row>
    <row r="75" spans="1:8">
      <c r="A75" s="8" t="s">
        <v>0</v>
      </c>
      <c r="B75" s="7" t="s">
        <v>1</v>
      </c>
      <c r="C75" s="7" t="s">
        <v>14</v>
      </c>
      <c r="D75" s="8" t="s">
        <v>8</v>
      </c>
      <c r="E75" s="7" t="s">
        <v>15</v>
      </c>
      <c r="F75" s="28" t="s">
        <v>48</v>
      </c>
      <c r="G75" s="28" t="s">
        <v>47</v>
      </c>
      <c r="H75" s="7" t="s">
        <v>4</v>
      </c>
    </row>
    <row r="76" spans="1:8">
      <c r="A76" s="30">
        <v>43381</v>
      </c>
      <c r="B76" s="31" t="s">
        <v>74</v>
      </c>
      <c r="C76" s="32">
        <v>8699.4699999999993</v>
      </c>
      <c r="D76" s="30">
        <v>43381</v>
      </c>
      <c r="E76" s="33">
        <v>1338.38</v>
      </c>
      <c r="F76" s="28" t="s">
        <v>44</v>
      </c>
      <c r="G76" s="28">
        <v>43403</v>
      </c>
      <c r="H76" s="75" t="s">
        <v>45</v>
      </c>
    </row>
    <row r="77" spans="1:8">
      <c r="A77" s="30"/>
      <c r="B77" s="31"/>
      <c r="C77" s="31"/>
      <c r="D77" s="4"/>
      <c r="E77" s="31"/>
      <c r="F77" s="28"/>
      <c r="G77" s="28"/>
      <c r="H77" s="76"/>
    </row>
    <row r="78" spans="1:8">
      <c r="A78" s="30"/>
      <c r="B78" s="31"/>
      <c r="C78" s="31"/>
      <c r="D78" s="30"/>
      <c r="E78" s="7"/>
      <c r="H78" s="31"/>
    </row>
    <row r="79" spans="1:8">
      <c r="A79" s="30"/>
      <c r="B79" s="31" t="s">
        <v>75</v>
      </c>
      <c r="C79" s="32">
        <v>199.2</v>
      </c>
      <c r="D79" s="30" t="s">
        <v>62</v>
      </c>
      <c r="E79" s="33"/>
      <c r="F79" s="28"/>
      <c r="G79" s="28"/>
      <c r="H79" s="7"/>
    </row>
    <row r="80" spans="1:8">
      <c r="A80" s="30"/>
      <c r="B80" s="31" t="s">
        <v>76</v>
      </c>
      <c r="C80" s="32">
        <v>1577.3</v>
      </c>
      <c r="D80" s="30" t="s">
        <v>64</v>
      </c>
      <c r="E80" s="33"/>
      <c r="F80" s="28"/>
      <c r="G80" s="28"/>
      <c r="H80" s="7"/>
    </row>
    <row r="81" spans="1:8">
      <c r="A81" s="30"/>
      <c r="B81" s="31" t="s">
        <v>77</v>
      </c>
      <c r="C81" s="32">
        <v>783.05</v>
      </c>
      <c r="D81" s="30" t="s">
        <v>64</v>
      </c>
      <c r="E81" s="33"/>
      <c r="F81" s="28"/>
      <c r="G81" s="28"/>
      <c r="H81" s="7"/>
    </row>
    <row r="82" spans="1:8">
      <c r="A82" s="30"/>
      <c r="B82" s="31" t="s">
        <v>78</v>
      </c>
      <c r="C82" s="32">
        <v>315.10000000000002</v>
      </c>
      <c r="D82" s="30" t="s">
        <v>64</v>
      </c>
      <c r="E82" s="33"/>
      <c r="F82" s="28"/>
      <c r="G82" s="28"/>
      <c r="H82" s="7"/>
    </row>
    <row r="83" spans="1:8">
      <c r="A83" s="30"/>
      <c r="B83" s="36" t="s">
        <v>67</v>
      </c>
      <c r="C83" s="37">
        <f>SUM(C76:C82)</f>
        <v>11574.119999999999</v>
      </c>
      <c r="D83" s="30"/>
      <c r="E83" s="7"/>
      <c r="F83" s="28"/>
      <c r="G83" s="28"/>
      <c r="H83" s="31"/>
    </row>
    <row r="85" spans="1:8">
      <c r="A85" s="8" t="s">
        <v>0</v>
      </c>
      <c r="B85" s="7" t="s">
        <v>1</v>
      </c>
      <c r="C85" s="7" t="s">
        <v>14</v>
      </c>
      <c r="D85" s="8" t="s">
        <v>8</v>
      </c>
      <c r="E85" s="7" t="s">
        <v>15</v>
      </c>
      <c r="F85" s="28" t="s">
        <v>48</v>
      </c>
      <c r="G85" s="28" t="s">
        <v>47</v>
      </c>
      <c r="H85" s="7" t="s">
        <v>4</v>
      </c>
    </row>
    <row r="86" spans="1:8">
      <c r="A86" s="30">
        <v>43775</v>
      </c>
      <c r="B86" s="31" t="s">
        <v>79</v>
      </c>
      <c r="C86" s="32">
        <v>7307.02</v>
      </c>
      <c r="D86" s="30">
        <v>43775</v>
      </c>
      <c r="E86" s="33">
        <f>C86/6.5</f>
        <v>1124.1569230769232</v>
      </c>
      <c r="F86" s="28" t="s">
        <v>53</v>
      </c>
      <c r="G86" s="28">
        <v>43435</v>
      </c>
      <c r="H86" s="75" t="s">
        <v>54</v>
      </c>
    </row>
    <row r="87" spans="1:8">
      <c r="A87" s="30"/>
      <c r="B87" s="31"/>
      <c r="C87" s="32"/>
      <c r="D87" s="30"/>
      <c r="E87" s="33"/>
      <c r="F87" s="28"/>
      <c r="G87" s="28"/>
      <c r="H87" s="76"/>
    </row>
    <row r="90" spans="1:8">
      <c r="A90" s="8" t="s">
        <v>0</v>
      </c>
      <c r="B90" s="7" t="s">
        <v>1</v>
      </c>
      <c r="C90" s="7" t="s">
        <v>14</v>
      </c>
      <c r="D90" s="8" t="s">
        <v>8</v>
      </c>
      <c r="E90" s="7" t="s">
        <v>15</v>
      </c>
      <c r="F90" s="28" t="s">
        <v>48</v>
      </c>
      <c r="G90" s="28" t="s">
        <v>47</v>
      </c>
      <c r="H90" s="7" t="s">
        <v>4</v>
      </c>
    </row>
    <row r="91" spans="1:8">
      <c r="A91" s="30">
        <v>43805</v>
      </c>
      <c r="B91" s="31" t="s">
        <v>80</v>
      </c>
      <c r="C91" s="32">
        <v>5415.88</v>
      </c>
      <c r="D91" s="30">
        <v>43805</v>
      </c>
      <c r="E91" s="33">
        <f>C91/6.5</f>
        <v>833.21230769230772</v>
      </c>
      <c r="F91" s="28" t="s">
        <v>53</v>
      </c>
      <c r="G91" s="28">
        <v>43452</v>
      </c>
      <c r="H91" s="75" t="s">
        <v>55</v>
      </c>
    </row>
    <row r="92" spans="1:8">
      <c r="A92" s="30"/>
      <c r="B92" s="31"/>
      <c r="C92" s="32"/>
      <c r="D92" s="30"/>
      <c r="E92" s="33"/>
      <c r="F92" s="28"/>
      <c r="G92" s="28"/>
      <c r="H92" s="76"/>
    </row>
    <row r="95" spans="1:8">
      <c r="A95" s="8" t="s">
        <v>0</v>
      </c>
      <c r="B95" s="7" t="s">
        <v>1</v>
      </c>
      <c r="C95" s="7" t="s">
        <v>14</v>
      </c>
      <c r="D95" s="8" t="s">
        <v>8</v>
      </c>
      <c r="E95" s="7" t="s">
        <v>15</v>
      </c>
      <c r="F95" s="28" t="s">
        <v>48</v>
      </c>
      <c r="G95" s="28" t="s">
        <v>47</v>
      </c>
      <c r="H95" s="7" t="s">
        <v>4</v>
      </c>
    </row>
    <row r="96" spans="1:8">
      <c r="A96" s="30">
        <v>43470</v>
      </c>
      <c r="B96" s="31" t="s">
        <v>81</v>
      </c>
      <c r="C96" s="32">
        <v>5876.98</v>
      </c>
      <c r="D96" s="30">
        <v>43470</v>
      </c>
      <c r="E96" s="33">
        <f>C96/6.5</f>
        <v>904.15076923076913</v>
      </c>
      <c r="F96" s="28" t="s">
        <v>56</v>
      </c>
      <c r="G96" s="28">
        <v>43496</v>
      </c>
      <c r="H96" s="75" t="s">
        <v>46</v>
      </c>
    </row>
    <row r="97" spans="1:8">
      <c r="A97" s="30"/>
      <c r="B97" s="31"/>
      <c r="C97" s="31"/>
      <c r="D97" s="30"/>
      <c r="E97" s="31"/>
      <c r="F97" s="28" t="s">
        <v>57</v>
      </c>
      <c r="G97" s="28"/>
      <c r="H97" s="76"/>
    </row>
    <row r="99" spans="1:8">
      <c r="A99" s="34" t="s">
        <v>50</v>
      </c>
    </row>
    <row r="100" spans="1:8">
      <c r="A100" s="8" t="s">
        <v>0</v>
      </c>
      <c r="B100" s="7" t="s">
        <v>1</v>
      </c>
      <c r="C100" s="7" t="s">
        <v>14</v>
      </c>
      <c r="D100" s="8" t="s">
        <v>8</v>
      </c>
      <c r="E100" s="7" t="s">
        <v>15</v>
      </c>
      <c r="F100" s="28" t="s">
        <v>48</v>
      </c>
      <c r="G100" s="28" t="s">
        <v>47</v>
      </c>
      <c r="H100" s="7" t="s">
        <v>4</v>
      </c>
    </row>
    <row r="101" spans="1:8">
      <c r="A101" s="30">
        <v>43502</v>
      </c>
      <c r="B101" s="31" t="s">
        <v>82</v>
      </c>
      <c r="C101" s="32">
        <v>5851.49</v>
      </c>
      <c r="D101" s="30">
        <v>43502</v>
      </c>
      <c r="E101" s="73">
        <f>C101/6.5</f>
        <v>900.22923076923075</v>
      </c>
      <c r="F101" s="28" t="s">
        <v>58</v>
      </c>
      <c r="G101" s="28">
        <v>43539</v>
      </c>
      <c r="H101" s="75" t="s">
        <v>46</v>
      </c>
    </row>
    <row r="102" spans="1:8">
      <c r="A102" s="30"/>
      <c r="B102" s="31"/>
      <c r="C102" s="32"/>
      <c r="D102" s="30"/>
      <c r="E102" s="33"/>
      <c r="F102" s="28"/>
      <c r="G102" s="28"/>
      <c r="H102" s="76"/>
    </row>
    <row r="103" spans="1:8">
      <c r="A103" s="30"/>
      <c r="B103" s="31"/>
      <c r="C103" s="31"/>
      <c r="D103" s="30"/>
      <c r="E103" s="31"/>
      <c r="F103" s="28"/>
      <c r="G103" s="28"/>
      <c r="H103" s="31"/>
    </row>
    <row r="106" spans="1:8">
      <c r="A106" s="8" t="s">
        <v>0</v>
      </c>
      <c r="B106" s="7" t="s">
        <v>1</v>
      </c>
      <c r="C106" s="7" t="s">
        <v>14</v>
      </c>
      <c r="D106" s="8" t="s">
        <v>8</v>
      </c>
      <c r="E106" s="7" t="s">
        <v>15</v>
      </c>
      <c r="F106" s="28" t="s">
        <v>48</v>
      </c>
      <c r="G106" s="28" t="s">
        <v>47</v>
      </c>
      <c r="H106" s="7" t="s">
        <v>4</v>
      </c>
    </row>
    <row r="107" spans="1:8">
      <c r="A107" s="30">
        <v>43535</v>
      </c>
      <c r="B107" s="31" t="s">
        <v>83</v>
      </c>
      <c r="C107" s="32">
        <v>2115.2399999999998</v>
      </c>
      <c r="D107" s="30">
        <v>43535</v>
      </c>
      <c r="E107" s="33">
        <v>335.75</v>
      </c>
      <c r="F107" s="28">
        <v>43572</v>
      </c>
      <c r="G107" s="28">
        <v>43574</v>
      </c>
      <c r="H107" s="75" t="s">
        <v>87</v>
      </c>
    </row>
    <row r="108" spans="1:8">
      <c r="A108" s="30"/>
      <c r="B108" s="31"/>
      <c r="C108" s="32"/>
      <c r="D108" s="30"/>
      <c r="E108" s="33"/>
      <c r="F108" s="28"/>
      <c r="G108" s="28"/>
      <c r="H108" s="76"/>
    </row>
    <row r="109" spans="1:8">
      <c r="A109" s="30"/>
      <c r="B109" s="31"/>
      <c r="C109" s="31"/>
      <c r="D109" s="30"/>
      <c r="E109" s="31"/>
      <c r="F109" s="28"/>
      <c r="G109" s="28"/>
      <c r="H109" s="31"/>
    </row>
    <row r="111" spans="1:8">
      <c r="A111" s="8" t="s">
        <v>0</v>
      </c>
      <c r="B111" s="7" t="s">
        <v>1</v>
      </c>
      <c r="C111" s="7" t="s">
        <v>14</v>
      </c>
      <c r="D111" s="8" t="s">
        <v>8</v>
      </c>
      <c r="E111" s="7" t="s">
        <v>15</v>
      </c>
      <c r="F111" s="28" t="s">
        <v>48</v>
      </c>
      <c r="G111" s="28" t="s">
        <v>47</v>
      </c>
      <c r="H111" s="7" t="s">
        <v>4</v>
      </c>
    </row>
    <row r="112" spans="1:8">
      <c r="A112" s="30">
        <v>43563</v>
      </c>
      <c r="B112" s="31" t="s">
        <v>84</v>
      </c>
      <c r="C112" s="38">
        <v>5889.85</v>
      </c>
      <c r="D112" s="30">
        <v>43563</v>
      </c>
      <c r="E112" s="33">
        <v>920.28</v>
      </c>
      <c r="F112" s="28">
        <v>43572</v>
      </c>
      <c r="G112" s="28">
        <v>43585</v>
      </c>
      <c r="H112" s="75" t="s">
        <v>59</v>
      </c>
    </row>
    <row r="113" spans="1:8">
      <c r="A113" s="30"/>
      <c r="B113" s="31" t="s">
        <v>85</v>
      </c>
      <c r="C113" s="38">
        <f>9663.97+6705.96</f>
        <v>16369.93</v>
      </c>
      <c r="D113" s="30"/>
      <c r="E113" s="33">
        <v>2557.81</v>
      </c>
      <c r="F113" s="28">
        <v>43581</v>
      </c>
      <c r="G113" s="28"/>
      <c r="H113" s="76"/>
    </row>
    <row r="114" spans="1:8">
      <c r="A114" s="30"/>
      <c r="B114" s="31"/>
      <c r="C114" s="38"/>
      <c r="D114" s="30"/>
      <c r="E114" s="33"/>
      <c r="F114" s="28"/>
      <c r="G114" s="28"/>
      <c r="H114" s="7"/>
    </row>
    <row r="115" spans="1:8">
      <c r="A115" s="30"/>
      <c r="B115" s="31"/>
      <c r="C115" s="38"/>
      <c r="D115" s="30"/>
      <c r="E115" s="33"/>
      <c r="F115" s="28"/>
      <c r="G115" s="28"/>
      <c r="H115" s="7"/>
    </row>
    <row r="116" spans="1:8">
      <c r="A116" s="30"/>
      <c r="B116" s="31"/>
      <c r="C116" s="38"/>
      <c r="D116" s="30"/>
      <c r="E116" s="31"/>
      <c r="F116" s="28"/>
      <c r="G116" s="28"/>
      <c r="H116" s="31"/>
    </row>
    <row r="118" spans="1:8">
      <c r="A118" s="8" t="s">
        <v>0</v>
      </c>
      <c r="B118" s="7" t="s">
        <v>1</v>
      </c>
      <c r="C118" s="7" t="s">
        <v>14</v>
      </c>
      <c r="D118" s="8" t="s">
        <v>8</v>
      </c>
      <c r="E118" s="7" t="s">
        <v>15</v>
      </c>
      <c r="F118" s="28" t="s">
        <v>48</v>
      </c>
      <c r="G118" s="28" t="s">
        <v>47</v>
      </c>
      <c r="H118" s="7" t="s">
        <v>4</v>
      </c>
    </row>
    <row r="119" spans="1:8">
      <c r="A119" s="30">
        <v>43591</v>
      </c>
      <c r="B119" s="31" t="s">
        <v>96</v>
      </c>
      <c r="C119" s="67">
        <v>5426.15</v>
      </c>
      <c r="D119" s="30">
        <v>43591</v>
      </c>
      <c r="E119" s="51">
        <f>C119/6.3</f>
        <v>861.29365079365073</v>
      </c>
      <c r="F119" s="28" t="s">
        <v>112</v>
      </c>
      <c r="G119" s="28">
        <v>43622</v>
      </c>
      <c r="H119" s="75" t="s">
        <v>98</v>
      </c>
    </row>
    <row r="120" spans="1:8">
      <c r="A120" s="30"/>
      <c r="B120" s="31"/>
      <c r="C120" s="31"/>
      <c r="D120" s="30"/>
      <c r="E120" s="31"/>
      <c r="F120" s="28" t="s">
        <v>113</v>
      </c>
      <c r="G120" s="28"/>
      <c r="H120" s="76"/>
    </row>
    <row r="121" spans="1:8">
      <c r="A121" s="30"/>
      <c r="B121" s="31" t="s">
        <v>97</v>
      </c>
      <c r="C121" s="31">
        <v>177.11</v>
      </c>
      <c r="D121" s="30"/>
      <c r="E121" s="31"/>
      <c r="F121" s="28"/>
      <c r="G121" s="28"/>
      <c r="H121" s="31" t="s">
        <v>99</v>
      </c>
    </row>
    <row r="122" spans="1:8">
      <c r="A122" s="30"/>
      <c r="B122" s="31"/>
      <c r="C122" s="31"/>
      <c r="D122" s="30"/>
      <c r="E122" s="31"/>
      <c r="F122" s="28"/>
      <c r="G122" s="28"/>
      <c r="H122" s="31"/>
    </row>
    <row r="124" spans="1:8">
      <c r="A124" s="30">
        <v>43593</v>
      </c>
      <c r="B124" s="31" t="s">
        <v>109</v>
      </c>
      <c r="C124" s="67">
        <v>418.58</v>
      </c>
      <c r="D124" s="30">
        <v>43600</v>
      </c>
      <c r="E124" s="31">
        <v>66.44</v>
      </c>
      <c r="F124" s="28">
        <v>43615</v>
      </c>
      <c r="G124" s="28">
        <v>43622</v>
      </c>
      <c r="H124" s="31"/>
    </row>
    <row r="125" spans="1:8">
      <c r="A125" s="30"/>
      <c r="B125" s="31"/>
      <c r="C125" s="31"/>
      <c r="D125" s="30"/>
      <c r="E125" s="31"/>
      <c r="F125" s="28"/>
      <c r="G125" s="28"/>
      <c r="H125" s="31"/>
    </row>
    <row r="126" spans="1:8">
      <c r="A126" s="30"/>
      <c r="B126" s="31" t="s">
        <v>110</v>
      </c>
      <c r="C126" s="51"/>
      <c r="D126" s="30" t="s">
        <v>111</v>
      </c>
      <c r="E126" s="51"/>
      <c r="F126" s="28"/>
      <c r="G126" s="28"/>
      <c r="H126" s="31"/>
    </row>
    <row r="128" spans="1:8">
      <c r="A128" s="8" t="s">
        <v>0</v>
      </c>
      <c r="B128" s="7" t="s">
        <v>1</v>
      </c>
      <c r="C128" s="7" t="s">
        <v>14</v>
      </c>
      <c r="D128" s="8" t="s">
        <v>8</v>
      </c>
      <c r="E128" s="7" t="s">
        <v>15</v>
      </c>
      <c r="F128" s="28" t="s">
        <v>48</v>
      </c>
      <c r="G128" s="28" t="s">
        <v>47</v>
      </c>
      <c r="H128" s="7" t="s">
        <v>4</v>
      </c>
    </row>
    <row r="129" spans="1:8">
      <c r="A129" s="30">
        <v>43622</v>
      </c>
      <c r="B129" s="31" t="s">
        <v>115</v>
      </c>
      <c r="C129" s="31">
        <v>4664.32</v>
      </c>
      <c r="D129" s="30">
        <v>43622</v>
      </c>
      <c r="E129" s="51">
        <f>C129/6.3</f>
        <v>740.36825396825395</v>
      </c>
      <c r="F129" s="28"/>
      <c r="G129" s="28"/>
      <c r="H129" s="31"/>
    </row>
    <row r="130" spans="1:8">
      <c r="A130" s="30"/>
      <c r="B130" s="31"/>
      <c r="C130" s="31"/>
      <c r="D130" s="30" t="s">
        <v>116</v>
      </c>
      <c r="E130" s="31"/>
      <c r="F130" s="28"/>
      <c r="G130" s="28"/>
      <c r="H130" s="31"/>
    </row>
    <row r="131" spans="1:8">
      <c r="A131" s="30"/>
      <c r="B131" s="31"/>
      <c r="C131" s="31"/>
      <c r="D131" s="30"/>
      <c r="E131" s="31"/>
      <c r="F131" s="28"/>
      <c r="G131" s="28"/>
      <c r="H131" s="31"/>
    </row>
    <row r="132" spans="1:8">
      <c r="A132" s="30"/>
      <c r="B132" s="31"/>
      <c r="C132" s="31"/>
      <c r="D132" s="30"/>
      <c r="E132" s="31"/>
      <c r="F132" s="28"/>
      <c r="G132" s="28"/>
      <c r="H132" s="31"/>
    </row>
  </sheetData>
  <mergeCells count="20">
    <mergeCell ref="H67:H68"/>
    <mergeCell ref="H3:H4"/>
    <mergeCell ref="H13:H14"/>
    <mergeCell ref="H8:H9"/>
    <mergeCell ref="H18:H19"/>
    <mergeCell ref="H24:H25"/>
    <mergeCell ref="H31:H32"/>
    <mergeCell ref="H36:H37"/>
    <mergeCell ref="H41:H42"/>
    <mergeCell ref="H46:H47"/>
    <mergeCell ref="H55:H56"/>
    <mergeCell ref="H60:H61"/>
    <mergeCell ref="H119:H120"/>
    <mergeCell ref="H112:H113"/>
    <mergeCell ref="H76:H77"/>
    <mergeCell ref="H86:H87"/>
    <mergeCell ref="H91:H92"/>
    <mergeCell ref="H96:H97"/>
    <mergeCell ref="H101:H102"/>
    <mergeCell ref="H107:H108"/>
  </mergeCells>
  <phoneticPr fontId="1" type="noConversion"/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tabSelected="1" topLeftCell="B1" workbookViewId="0">
      <selection activeCell="D23" sqref="D23"/>
    </sheetView>
  </sheetViews>
  <sheetFormatPr defaultRowHeight="12.75"/>
  <cols>
    <col min="1" max="1" width="17.25" style="50" customWidth="1"/>
    <col min="2" max="2" width="36" style="43" customWidth="1"/>
    <col min="3" max="3" width="17.25" style="43" customWidth="1"/>
    <col min="4" max="4" width="17.25" style="50" customWidth="1"/>
    <col min="5" max="5" width="14.5" style="43" customWidth="1"/>
    <col min="6" max="6" width="14" style="50" customWidth="1"/>
    <col min="7" max="8" width="17.25" style="43" customWidth="1"/>
    <col min="9" max="16384" width="9" style="43"/>
  </cols>
  <sheetData>
    <row r="1" spans="1:8">
      <c r="A1" s="42" t="s">
        <v>91</v>
      </c>
      <c r="B1" s="2"/>
      <c r="C1" s="2"/>
      <c r="D1" s="42"/>
      <c r="E1" s="2"/>
      <c r="F1" s="3"/>
      <c r="G1" s="3"/>
      <c r="H1" s="4"/>
    </row>
    <row r="2" spans="1:8">
      <c r="A2" s="25" t="s">
        <v>0</v>
      </c>
      <c r="B2" s="6" t="s">
        <v>1</v>
      </c>
      <c r="C2" s="7" t="s">
        <v>14</v>
      </c>
      <c r="D2" s="9" t="s">
        <v>8</v>
      </c>
      <c r="E2" s="7" t="s">
        <v>15</v>
      </c>
      <c r="F2" s="28" t="s">
        <v>48</v>
      </c>
      <c r="G2" s="9" t="s">
        <v>90</v>
      </c>
      <c r="H2" s="6" t="s">
        <v>4</v>
      </c>
    </row>
    <row r="3" spans="1:8">
      <c r="A3" s="23" t="s">
        <v>102</v>
      </c>
      <c r="B3" s="57" t="s">
        <v>92</v>
      </c>
      <c r="C3" s="7">
        <v>17108</v>
      </c>
      <c r="D3" s="9">
        <v>43497</v>
      </c>
      <c r="E3" s="74">
        <v>2632</v>
      </c>
      <c r="F3" s="68">
        <v>43538</v>
      </c>
      <c r="G3" s="66">
        <v>417.26</v>
      </c>
      <c r="H3" s="43" t="s">
        <v>120</v>
      </c>
    </row>
    <row r="4" spans="1:8">
      <c r="A4" s="23"/>
      <c r="B4" s="59" t="s">
        <v>103</v>
      </c>
      <c r="D4" s="44" t="s">
        <v>94</v>
      </c>
      <c r="F4" s="69"/>
      <c r="G4" s="66">
        <v>611.88</v>
      </c>
      <c r="H4" s="6"/>
    </row>
    <row r="5" spans="1:8">
      <c r="A5" s="23"/>
      <c r="B5" s="58" t="s">
        <v>108</v>
      </c>
      <c r="C5" s="64">
        <v>2560.37</v>
      </c>
      <c r="D5" s="45" t="s">
        <v>105</v>
      </c>
      <c r="E5" s="44">
        <f>E3-C5</f>
        <v>71.630000000000109</v>
      </c>
      <c r="F5" s="69"/>
      <c r="G5" s="65">
        <v>788.72</v>
      </c>
      <c r="H5" s="6"/>
    </row>
    <row r="6" spans="1:8">
      <c r="A6" s="23"/>
      <c r="B6" s="58"/>
      <c r="C6" s="64"/>
      <c r="D6" s="45"/>
      <c r="E6" s="44"/>
      <c r="F6" s="70"/>
      <c r="G6" s="65">
        <v>688.51</v>
      </c>
      <c r="H6" s="6"/>
    </row>
    <row r="7" spans="1:8">
      <c r="A7" s="23"/>
      <c r="B7" s="57"/>
      <c r="C7" s="7"/>
      <c r="D7" s="9"/>
      <c r="E7" s="7"/>
      <c r="F7" s="68"/>
      <c r="H7" s="62" t="s">
        <v>106</v>
      </c>
    </row>
    <row r="8" spans="1:8">
      <c r="A8" s="23"/>
      <c r="B8" s="57"/>
      <c r="C8" s="7"/>
      <c r="D8" s="9"/>
      <c r="E8" s="7"/>
      <c r="F8" s="68"/>
      <c r="G8" s="62"/>
      <c r="H8" s="6"/>
    </row>
    <row r="9" spans="1:8">
      <c r="A9" s="60">
        <v>43558</v>
      </c>
      <c r="B9" s="46" t="s">
        <v>88</v>
      </c>
      <c r="C9" s="47">
        <v>15892</v>
      </c>
      <c r="D9" s="45">
        <v>43572</v>
      </c>
      <c r="E9" s="48">
        <v>2259.2800000000002</v>
      </c>
      <c r="F9" s="71">
        <v>43572</v>
      </c>
      <c r="G9" s="62" t="s">
        <v>114</v>
      </c>
      <c r="H9" s="43" t="s">
        <v>107</v>
      </c>
    </row>
    <row r="10" spans="1:8">
      <c r="A10" s="60"/>
      <c r="B10" s="46" t="s">
        <v>89</v>
      </c>
      <c r="C10" s="47"/>
      <c r="D10" s="45">
        <v>43572</v>
      </c>
      <c r="E10" s="48">
        <v>263.33999999999997</v>
      </c>
      <c r="F10" s="71">
        <v>43572</v>
      </c>
      <c r="G10" s="56"/>
      <c r="H10" s="47"/>
    </row>
    <row r="11" spans="1:8">
      <c r="A11" s="60"/>
      <c r="B11" s="58" t="s">
        <v>104</v>
      </c>
      <c r="C11" s="61">
        <v>2371.94</v>
      </c>
      <c r="D11" s="45" t="s">
        <v>95</v>
      </c>
      <c r="E11" s="44">
        <f>SUM(E9:E10)</f>
        <v>2522.6200000000003</v>
      </c>
      <c r="F11" s="71"/>
      <c r="G11" s="56"/>
      <c r="H11" s="47"/>
    </row>
    <row r="12" spans="1:8">
      <c r="A12" s="60"/>
      <c r="B12" s="58" t="s">
        <v>93</v>
      </c>
      <c r="C12" s="47"/>
      <c r="D12" s="45" t="s">
        <v>105</v>
      </c>
      <c r="E12" s="44">
        <f>E11-C11</f>
        <v>150.68000000000029</v>
      </c>
      <c r="F12" s="71"/>
      <c r="G12" s="47"/>
      <c r="H12" s="47"/>
    </row>
    <row r="13" spans="1:8">
      <c r="A13" s="60"/>
      <c r="B13" s="58"/>
      <c r="C13" s="47"/>
      <c r="D13" s="45"/>
      <c r="E13" s="44"/>
      <c r="F13" s="71"/>
      <c r="G13" s="47"/>
      <c r="H13" s="47"/>
    </row>
    <row r="14" spans="1:8">
      <c r="A14" s="60"/>
      <c r="B14" s="58"/>
      <c r="C14" s="47"/>
      <c r="D14" s="45"/>
      <c r="E14" s="47"/>
      <c r="F14" s="71"/>
      <c r="G14" s="47"/>
      <c r="H14" s="47"/>
    </row>
    <row r="15" spans="1:8">
      <c r="A15" s="60">
        <v>43591</v>
      </c>
      <c r="B15" s="52" t="s">
        <v>100</v>
      </c>
      <c r="C15" s="63">
        <f>2601+3104</f>
        <v>5705</v>
      </c>
      <c r="D15" s="53">
        <v>43591</v>
      </c>
      <c r="E15" s="54">
        <v>492.7</v>
      </c>
      <c r="F15" s="72">
        <v>43622</v>
      </c>
      <c r="G15" s="49"/>
      <c r="H15" s="47"/>
    </row>
    <row r="16" spans="1:8">
      <c r="A16" s="45"/>
      <c r="B16" s="52" t="s">
        <v>101</v>
      </c>
      <c r="C16" s="55"/>
      <c r="D16" s="45"/>
      <c r="E16" s="54">
        <v>412.86</v>
      </c>
      <c r="F16" s="72">
        <v>43603</v>
      </c>
      <c r="G16" s="49"/>
      <c r="H16" s="47"/>
    </row>
    <row r="17" spans="1:8">
      <c r="A17" s="45"/>
      <c r="B17" s="58" t="s">
        <v>104</v>
      </c>
      <c r="C17" s="47">
        <v>851.49</v>
      </c>
      <c r="D17" s="45" t="s">
        <v>95</v>
      </c>
      <c r="E17" s="44">
        <f>SUM(E15:E16)</f>
        <v>905.56</v>
      </c>
      <c r="F17" s="71"/>
      <c r="G17" s="47"/>
      <c r="H17" s="47"/>
    </row>
    <row r="18" spans="1:8">
      <c r="A18" s="45"/>
      <c r="B18" s="58" t="s">
        <v>93</v>
      </c>
      <c r="C18" s="47"/>
      <c r="D18" s="45" t="s">
        <v>105</v>
      </c>
      <c r="E18" s="44">
        <f>E17-C17</f>
        <v>54.069999999999936</v>
      </c>
      <c r="F18" s="71"/>
      <c r="G18" s="47"/>
      <c r="H18" s="47"/>
    </row>
    <row r="19" spans="1:8">
      <c r="A19" s="45"/>
      <c r="B19" s="47"/>
      <c r="C19" s="47"/>
      <c r="D19" s="45"/>
      <c r="E19" s="47"/>
      <c r="F19" s="71"/>
      <c r="G19" s="47"/>
      <c r="H19" s="47"/>
    </row>
    <row r="20" spans="1:8">
      <c r="A20" s="45"/>
      <c r="B20" s="52" t="s">
        <v>117</v>
      </c>
      <c r="C20" s="64">
        <f>(4373+912)</f>
        <v>5285</v>
      </c>
      <c r="D20" s="45">
        <v>43626</v>
      </c>
      <c r="E20" s="47">
        <v>694.11</v>
      </c>
      <c r="F20" s="71"/>
      <c r="G20" s="47"/>
      <c r="H20" s="47"/>
    </row>
    <row r="21" spans="1:8">
      <c r="B21" s="52" t="s">
        <v>118</v>
      </c>
      <c r="C21" s="47"/>
      <c r="D21" s="45"/>
      <c r="E21" s="47">
        <v>144.76</v>
      </c>
      <c r="F21" s="45"/>
      <c r="G21" s="47"/>
      <c r="H21" s="47"/>
    </row>
    <row r="22" spans="1:8">
      <c r="B22" s="58" t="s">
        <v>104</v>
      </c>
      <c r="C22" s="47">
        <v>788.81</v>
      </c>
      <c r="D22" s="45" t="s">
        <v>119</v>
      </c>
      <c r="E22" s="47">
        <f>SUM(E20:E21)</f>
        <v>838.87</v>
      </c>
      <c r="F22" s="45"/>
      <c r="G22" s="47"/>
      <c r="H22" s="47"/>
    </row>
    <row r="23" spans="1:8">
      <c r="B23" s="58" t="s">
        <v>93</v>
      </c>
      <c r="C23" s="47"/>
      <c r="D23" s="45" t="s">
        <v>95</v>
      </c>
      <c r="E23" s="47"/>
      <c r="F23" s="45"/>
      <c r="G23" s="47"/>
      <c r="H23" s="47"/>
    </row>
    <row r="24" spans="1:8">
      <c r="B24" s="47"/>
      <c r="C24" s="47"/>
      <c r="D24" s="45"/>
      <c r="E24" s="47"/>
      <c r="F24" s="45"/>
      <c r="G24" s="47"/>
      <c r="H24" s="47"/>
    </row>
    <row r="27" spans="1:8">
      <c r="E27" s="9"/>
      <c r="F27" s="28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2018-19UPS</vt:lpstr>
      <vt:lpstr>SF COST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2019-06-14T05:08:37Z</dcterms:modified>
</cp:coreProperties>
</file>