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9765"/>
  </bookViews>
  <sheets>
    <sheet name="CHERRY" sheetId="1" r:id="rId1"/>
  </sheets>
  <definedNames>
    <definedName name="_xlnm._FilterDatabase" localSheetId="0" hidden="1">CHERRY!$A$2:$AA$2</definedName>
    <definedName name="_xlnm.Print_Titles" localSheetId="0">CHERRY!$2:$2</definedName>
  </definedNames>
  <calcPr calcId="125725"/>
</workbook>
</file>

<file path=xl/calcChain.xml><?xml version="1.0" encoding="utf-8"?>
<calcChain xmlns="http://schemas.openxmlformats.org/spreadsheetml/2006/main">
  <c r="H30" i="1"/>
  <c r="G30"/>
  <c r="N21"/>
  <c r="N20"/>
  <c r="N19"/>
  <c r="N18"/>
  <c r="N17"/>
  <c r="N16"/>
  <c r="N15"/>
  <c r="N14"/>
  <c r="N13"/>
  <c r="N12"/>
  <c r="N10"/>
  <c r="N9"/>
  <c r="N8"/>
  <c r="N7"/>
  <c r="N6"/>
  <c r="S5"/>
  <c r="N5"/>
  <c r="S4"/>
  <c r="N4"/>
  <c r="S3"/>
  <c r="N3"/>
</calcChain>
</file>

<file path=xl/comments1.xml><?xml version="1.0" encoding="utf-8"?>
<comments xmlns="http://schemas.openxmlformats.org/spreadsheetml/2006/main">
  <authors>
    <author>Administrator</author>
  </authors>
  <commentList>
    <comment ref="M5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fedex</t>
        </r>
      </text>
    </comment>
    <comment ref="M7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fedex</t>
        </r>
      </text>
    </comment>
    <comment ref="M8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fedex</t>
        </r>
      </text>
    </comment>
    <comment ref="M14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FEDEX</t>
        </r>
      </text>
    </comment>
  </commentList>
</comments>
</file>

<file path=xl/sharedStrings.xml><?xml version="1.0" encoding="utf-8"?>
<sst xmlns="http://schemas.openxmlformats.org/spreadsheetml/2006/main" count="156" uniqueCount="110">
  <si>
    <t>针织部发货记录</t>
  </si>
  <si>
    <t>发票号</t>
  </si>
  <si>
    <t>合同号</t>
  </si>
  <si>
    <t>发货日期</t>
  </si>
  <si>
    <t>客户</t>
  </si>
  <si>
    <t>贸易方式</t>
  </si>
  <si>
    <t>数量</t>
  </si>
  <si>
    <t>总金额</t>
  </si>
  <si>
    <t>提单号</t>
  </si>
  <si>
    <t>柜型</t>
  </si>
  <si>
    <t>应付款日期</t>
  </si>
  <si>
    <t>扣吊牌</t>
  </si>
  <si>
    <t>其他</t>
  </si>
  <si>
    <t>应付金额</t>
  </si>
  <si>
    <t>付款日</t>
  </si>
  <si>
    <t>付款金额</t>
  </si>
  <si>
    <t>18PLT011</t>
  </si>
  <si>
    <t>2018T030</t>
  </si>
  <si>
    <t>PUL</t>
  </si>
  <si>
    <t>FOB</t>
  </si>
  <si>
    <t>AIR</t>
  </si>
  <si>
    <t>731-3635 1921</t>
  </si>
  <si>
    <t>wiring us$9437.29 dd 11/28/18</t>
  </si>
  <si>
    <t>Lillian 2018/9/6:应付金额正确</t>
  </si>
  <si>
    <t>18PLT012</t>
  </si>
  <si>
    <t>731-3635-3505</t>
  </si>
  <si>
    <t>wiring us$10607.56 dd 11/28/18</t>
  </si>
  <si>
    <t>18PLT013</t>
  </si>
  <si>
    <t>2018T038/2018T037/2018T039/2018T034/</t>
  </si>
  <si>
    <t>SEA</t>
  </si>
  <si>
    <t>TAYH8F409600</t>
  </si>
  <si>
    <t>1*45HQ+2*40HQ</t>
  </si>
  <si>
    <t>wiring us$208976.11 dd nov 28, 18. wiring us$9014.42 dd 12/3/18 wiring us$2342.86 dd 12/7/18</t>
  </si>
  <si>
    <t>balance us$11351.86 paid dec 17, 18</t>
  </si>
  <si>
    <t>Lillian 2018/12/14：扣除 DM#11820/11815 TTL $114.30; 再扣除 DM#911/912/913/915-72615-2018 &amp; DM#912-74542-2018 TTL $155.17， 应付金额为 $231685.25</t>
  </si>
  <si>
    <t>18PLT014</t>
  </si>
  <si>
    <t>2018T040</t>
  </si>
  <si>
    <t>ONEYTA8PUB00900A</t>
  </si>
  <si>
    <t>1*20GP+1*40HQ</t>
  </si>
  <si>
    <t>paid us$2342.86 dated dec 17.,18</t>
  </si>
  <si>
    <t>CHRIS 2018/10/29:应付金额正确</t>
  </si>
  <si>
    <t>2018T041/2018T029/2018T020/2018T021</t>
  </si>
  <si>
    <t>paid us$80004.58 dated dec 17, 18</t>
  </si>
  <si>
    <t>balance us$12,747.61 paid jan 08, 19</t>
  </si>
  <si>
    <t>Lillian 2018/10/27:应付金额正确</t>
  </si>
  <si>
    <t>18PLT017</t>
  </si>
  <si>
    <t>2018T045/046/047</t>
  </si>
  <si>
    <t>ONEYTA8PUB082300</t>
  </si>
  <si>
    <t>1*40GP</t>
  </si>
  <si>
    <t>paid us$117,742.11 dd jan 08,19</t>
  </si>
  <si>
    <t>balance us$3,773.88 paid jan 18,19</t>
  </si>
  <si>
    <t>18PLT017-2</t>
  </si>
  <si>
    <t>2018T045</t>
  </si>
  <si>
    <t>FEDEX</t>
  </si>
  <si>
    <t>paid $1338.20 dd jan 18,19</t>
  </si>
  <si>
    <t xml:space="preserve"> </t>
  </si>
  <si>
    <t>Lillian 2018/11/5:应付金额正确</t>
  </si>
  <si>
    <t>18PLT019</t>
  </si>
  <si>
    <t>2018T044/2018T046</t>
  </si>
  <si>
    <t>SHLAX1810050</t>
  </si>
  <si>
    <t>LCL</t>
  </si>
  <si>
    <t>paid $4543.81 dd jan 18,19</t>
  </si>
  <si>
    <t>PAID BAL $15353.88 JAN 29, 19</t>
  </si>
  <si>
    <t>18PLT020</t>
  </si>
  <si>
    <t>2018T049/051</t>
  </si>
  <si>
    <t>51158PCS</t>
  </si>
  <si>
    <t>TAYH8H794100</t>
  </si>
  <si>
    <t>1*40HQ</t>
  </si>
  <si>
    <t>PAID US$71117.99 JAN 29, 19. paid us$31567.85 dd 1/31/19. paid us$3957.80 dd feb 08,19</t>
  </si>
  <si>
    <t>paid US$6720.25 FEB 13,19</t>
  </si>
  <si>
    <t>Lillian 2019/1/30：货款金额按照PO应为 $113377.24， 扣除 DM#920-72615-2018/920-74542-2018 TTL $13.35,应付金额为 $113363.89</t>
  </si>
  <si>
    <t>2018T040/048</t>
  </si>
  <si>
    <t>paid US$1182.518 FEB 13,19</t>
  </si>
  <si>
    <t>paid US$13866.252 FEB 14,19</t>
  </si>
  <si>
    <t>chris 2018/12/11：应付金额正确</t>
  </si>
  <si>
    <t>2018T043</t>
  </si>
  <si>
    <t>paid US$13543.20 FEB 14,19</t>
  </si>
  <si>
    <t>Lillian 2018/12/10：应付金额正确</t>
  </si>
  <si>
    <t>18PLT021</t>
  </si>
  <si>
    <t>2018T050/052/053/054/056</t>
  </si>
  <si>
    <t>TAYH8J593500</t>
  </si>
  <si>
    <t>paid US$21181.43 FEB 14,19; paid US$13573.84 FEB 20,19: paid us$51842.42 FEB 28 2019</t>
  </si>
  <si>
    <t>paid us$27696.24 on 3/13; paid us$7146 on 3/19, -paid US$5593.31 on MAR 21 2019</t>
  </si>
  <si>
    <t>Lillian 2018/12/20：应付金额正确,请从此票开始，直接付给威海威百</t>
  </si>
  <si>
    <t>18PLT022</t>
  </si>
  <si>
    <t>2018T057/2018T059/2018T062</t>
  </si>
  <si>
    <t>TAYH8K006200</t>
  </si>
  <si>
    <t>Lillian 2019/1/22：应付金额正确</t>
  </si>
  <si>
    <t>18PLT023</t>
  </si>
  <si>
    <t>MATS8244551000</t>
  </si>
  <si>
    <t>1*20GP</t>
  </si>
  <si>
    <t>19PLT001</t>
  </si>
  <si>
    <t>2018T043/2018T048</t>
  </si>
  <si>
    <t>TAYH9A355200</t>
  </si>
  <si>
    <t>2/40HQ</t>
  </si>
  <si>
    <t>chris 2019/2/12：应付金额正确</t>
  </si>
  <si>
    <t>2019T003/2019T004/2019T005/2019T001/2019T002/2018T043/2018T055/2018T058/2018T060/2018T064/2018T043</t>
  </si>
  <si>
    <t>Lillian 2019/2/11：货款金额按照PO应为 $274210.62</t>
  </si>
  <si>
    <t>19PLT002</t>
  </si>
  <si>
    <t>2019T006</t>
  </si>
  <si>
    <t>TAYH9A889700</t>
  </si>
  <si>
    <t>2019T009/2019T012/2019T007/2019T006/2019T064/2019T061</t>
  </si>
  <si>
    <t>19PLT003</t>
  </si>
  <si>
    <t>2019T005/2019T010/2019T007/2018T064</t>
  </si>
  <si>
    <t>MATS5242518000</t>
  </si>
  <si>
    <t>paid $34553.61 on MAR25 2019</t>
    <phoneticPr fontId="7" type="noConversion"/>
  </si>
  <si>
    <r>
      <t xml:space="preserve">Lillian 2019/1/22：应付金额正确 </t>
    </r>
    <r>
      <rPr>
        <sz val="10"/>
        <color theme="4" tint="-0.249977111117893"/>
        <rFont val="宋体"/>
        <family val="3"/>
        <charset val="134"/>
      </rPr>
      <t>3/25Liang: as per buyer hold payment for star print ground doesn't match the approval color</t>
    </r>
    <phoneticPr fontId="7" type="noConversion"/>
  </si>
  <si>
    <r>
      <t>b</t>
    </r>
    <r>
      <rPr>
        <sz val="10"/>
        <color indexed="8"/>
        <rFont val="Arial Unicode MS"/>
        <family val="2"/>
        <charset val="134"/>
      </rPr>
      <t>alance $19572.55</t>
    </r>
    <phoneticPr fontId="7" type="noConversion"/>
  </si>
  <si>
    <r>
      <rPr>
        <sz val="10"/>
        <rFont val="Arial Unicode MS"/>
        <family val="2"/>
        <charset val="134"/>
      </rPr>
      <t xml:space="preserve">( </t>
    </r>
    <r>
      <rPr>
        <sz val="10"/>
        <rFont val="Arial Unicode MS"/>
        <family val="2"/>
        <charset val="134"/>
      </rPr>
      <t xml:space="preserve">buyer </t>
    </r>
    <r>
      <rPr>
        <sz val="10"/>
        <rFont val="Arial Unicode MS"/>
        <family val="2"/>
        <charset val="134"/>
      </rPr>
      <t>hold payment $24814.43)</t>
    </r>
    <phoneticPr fontId="7" type="noConversion"/>
  </si>
  <si>
    <t>paid US$57439.65 on MAR 21 2019 paid:US$36290.76 on MAR25 2019</t>
    <phoneticPr fontId="7" type="noConversion"/>
  </si>
</sst>
</file>

<file path=xl/styles.xml><?xml version="1.0" encoding="utf-8"?>
<styleSheet xmlns="http://schemas.openxmlformats.org/spreadsheetml/2006/main">
  <numFmts count="4">
    <numFmt numFmtId="176" formatCode="&quot;US$&quot;#,##0.00;\-&quot;US$&quot;#,##0.00"/>
    <numFmt numFmtId="177" formatCode="&quot;US$&quot;#,##0.00_);[Red]\(&quot;US$&quot;#,##0.00\)"/>
    <numFmt numFmtId="178" formatCode="#&quot;PCS&quot;"/>
    <numFmt numFmtId="179" formatCode="#.##&quot;PCS&quot;"/>
  </numFmts>
  <fonts count="12">
    <font>
      <sz val="11"/>
      <color indexed="8"/>
      <name val="宋体"/>
      <charset val="134"/>
    </font>
    <font>
      <sz val="12"/>
      <color indexed="8"/>
      <name val="Arial Unicode MS"/>
      <family val="2"/>
      <charset val="134"/>
    </font>
    <font>
      <sz val="10"/>
      <color indexed="8"/>
      <name val="宋体"/>
      <family val="3"/>
      <charset val="134"/>
    </font>
    <font>
      <sz val="28"/>
      <color indexed="8"/>
      <name val="华文新魏"/>
      <family val="3"/>
      <charset val="134"/>
    </font>
    <font>
      <sz val="10"/>
      <color indexed="8"/>
      <name val="Arial Unicode MS"/>
      <family val="2"/>
      <charset val="134"/>
    </font>
    <font>
      <sz val="11"/>
      <color indexed="8"/>
      <name val="Arial Unicode MS"/>
      <family val="2"/>
      <charset val="134"/>
    </font>
    <font>
      <sz val="10"/>
      <name val="Arial Unicode MS"/>
      <family val="2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Arial Unicode MS"/>
      <family val="2"/>
      <charset val="134"/>
    </font>
    <font>
      <sz val="10"/>
      <color theme="4" tint="-0.249977111117893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177" fontId="0" fillId="0" borderId="0" xfId="0" applyNumberFormat="1">
      <alignment vertical="center"/>
    </xf>
    <xf numFmtId="177" fontId="0" fillId="0" borderId="0" xfId="0" applyNumberFormat="1" applyAlignment="1">
      <alignment horizontal="center" vertical="center"/>
    </xf>
    <xf numFmtId="177" fontId="0" fillId="2" borderId="0" xfId="0" applyNumberFormat="1" applyFill="1">
      <alignment vertical="center"/>
    </xf>
    <xf numFmtId="176" fontId="0" fillId="0" borderId="0" xfId="0" applyNumberFormat="1">
      <alignment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77" fontId="1" fillId="3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/>
    </xf>
    <xf numFmtId="178" fontId="4" fillId="0" borderId="6" xfId="0" applyNumberFormat="1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8" fontId="4" fillId="0" borderId="6" xfId="0" applyNumberFormat="1" applyFont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178" fontId="4" fillId="0" borderId="0" xfId="0" applyNumberFormat="1" applyFont="1">
      <alignment vertical="center"/>
    </xf>
    <xf numFmtId="177" fontId="4" fillId="0" borderId="0" xfId="0" applyNumberFormat="1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179" fontId="5" fillId="0" borderId="0" xfId="0" applyNumberFormat="1" applyFont="1">
      <alignment vertical="center"/>
    </xf>
    <xf numFmtId="177" fontId="5" fillId="0" borderId="0" xfId="0" applyNumberFormat="1" applyFont="1">
      <alignment vertical="center"/>
    </xf>
    <xf numFmtId="0" fontId="0" fillId="0" borderId="0" xfId="0" applyFont="1" applyAlignment="1">
      <alignment vertical="center" wrapText="1"/>
    </xf>
    <xf numFmtId="177" fontId="0" fillId="0" borderId="0" xfId="0" applyNumberFormat="1" applyFont="1">
      <alignment vertical="center"/>
    </xf>
    <xf numFmtId="177" fontId="1" fillId="2" borderId="3" xfId="0" applyNumberFormat="1" applyFont="1" applyFill="1" applyBorder="1" applyAlignment="1">
      <alignment horizontal="center" vertical="center" wrapText="1"/>
    </xf>
    <xf numFmtId="176" fontId="1" fillId="3" borderId="3" xfId="0" applyNumberFormat="1" applyFont="1" applyFill="1" applyBorder="1" applyAlignment="1">
      <alignment horizontal="center" vertical="center" wrapText="1"/>
    </xf>
    <xf numFmtId="177" fontId="4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/>
    </xf>
    <xf numFmtId="176" fontId="4" fillId="5" borderId="6" xfId="0" applyNumberFormat="1" applyFont="1" applyFill="1" applyBorder="1" applyAlignment="1">
      <alignment horizontal="center" vertical="center" wrapText="1"/>
    </xf>
    <xf numFmtId="176" fontId="4" fillId="5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>
      <alignment vertical="center"/>
    </xf>
    <xf numFmtId="0" fontId="4" fillId="6" borderId="6" xfId="0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4" fillId="2" borderId="0" xfId="0" applyNumberFormat="1" applyFont="1" applyFill="1">
      <alignment vertical="center"/>
    </xf>
    <xf numFmtId="0" fontId="4" fillId="6" borderId="0" xfId="0" applyFont="1" applyFill="1">
      <alignment vertical="center"/>
    </xf>
    <xf numFmtId="176" fontId="4" fillId="0" borderId="0" xfId="0" applyNumberFormat="1" applyFont="1">
      <alignment vertical="center"/>
    </xf>
    <xf numFmtId="177" fontId="5" fillId="0" borderId="0" xfId="0" applyNumberFormat="1" applyFont="1" applyAlignment="1">
      <alignment horizontal="center" vertical="center"/>
    </xf>
    <xf numFmtId="177" fontId="5" fillId="2" borderId="0" xfId="0" applyNumberFormat="1" applyFont="1" applyFill="1">
      <alignment vertical="center"/>
    </xf>
    <xf numFmtId="176" fontId="5" fillId="0" borderId="0" xfId="0" applyNumberFormat="1" applyFont="1">
      <alignment vertical="center"/>
    </xf>
    <xf numFmtId="177" fontId="0" fillId="0" borderId="0" xfId="0" applyNumberFormat="1" applyFont="1" applyAlignment="1">
      <alignment horizontal="center" vertical="center"/>
    </xf>
    <xf numFmtId="177" fontId="0" fillId="2" borderId="0" xfId="0" applyNumberFormat="1" applyFont="1" applyFill="1">
      <alignment vertical="center"/>
    </xf>
    <xf numFmtId="176" fontId="0" fillId="0" borderId="0" xfId="0" applyNumberFormat="1" applyFont="1">
      <alignment vertical="center"/>
    </xf>
    <xf numFmtId="0" fontId="2" fillId="7" borderId="0" xfId="0" applyFont="1" applyFill="1">
      <alignment vertical="center"/>
    </xf>
    <xf numFmtId="177" fontId="2" fillId="0" borderId="0" xfId="0" applyNumberFormat="1" applyFont="1" applyFill="1">
      <alignment vertical="center"/>
    </xf>
    <xf numFmtId="0" fontId="2" fillId="7" borderId="0" xfId="0" applyFont="1" applyFill="1" applyAlignment="1">
      <alignment vertical="center" wrapText="1"/>
    </xf>
    <xf numFmtId="0" fontId="2" fillId="4" borderId="0" xfId="0" applyFont="1" applyFill="1" applyAlignment="1">
      <alignment vertical="center" wrapText="1"/>
    </xf>
    <xf numFmtId="0" fontId="4" fillId="0" borderId="5" xfId="0" applyFont="1" applyFill="1" applyBorder="1" applyAlignment="1">
      <alignment horizontal="center" vertical="center"/>
    </xf>
    <xf numFmtId="14" fontId="4" fillId="0" borderId="5" xfId="0" applyNumberFormat="1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9" fillId="7" borderId="0" xfId="0" applyFont="1" applyFill="1" applyAlignment="1">
      <alignment vertical="center" wrapText="1"/>
    </xf>
    <xf numFmtId="176" fontId="10" fillId="0" borderId="6" xfId="0" applyNumberFormat="1" applyFont="1" applyFill="1" applyBorder="1" applyAlignment="1">
      <alignment horizontal="center" vertical="center"/>
    </xf>
    <xf numFmtId="14" fontId="4" fillId="0" borderId="7" xfId="0" applyNumberFormat="1" applyFont="1" applyFill="1" applyBorder="1" applyAlignment="1">
      <alignment horizontal="center" vertical="center"/>
    </xf>
    <xf numFmtId="14" fontId="4" fillId="0" borderId="5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6" fillId="5" borderId="6" xfId="0" applyFont="1" applyFill="1" applyBorder="1" applyAlignment="1">
      <alignment horizontal="left" vertical="center" wrapText="1"/>
    </xf>
    <xf numFmtId="178" fontId="4" fillId="0" borderId="5" xfId="0" applyNumberFormat="1" applyFont="1" applyFill="1" applyBorder="1" applyAlignment="1">
      <alignment horizontal="center" vertical="center"/>
    </xf>
    <xf numFmtId="177" fontId="4" fillId="8" borderId="6" xfId="0" applyNumberFormat="1" applyFont="1" applyFill="1" applyBorder="1" applyAlignment="1">
      <alignment horizontal="center" vertical="center"/>
    </xf>
    <xf numFmtId="176" fontId="6" fillId="5" borderId="6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/>
  <colors>
    <mruColors>
      <color rgb="FF00B0F0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5"/>
  </sheetPr>
  <dimension ref="A1:V40"/>
  <sheetViews>
    <sheetView tabSelected="1" topLeftCell="A2" zoomScale="75" zoomScaleNormal="75" workbookViewId="0">
      <selection activeCell="M16" sqref="M16"/>
    </sheetView>
  </sheetViews>
  <sheetFormatPr defaultColWidth="9" defaultRowHeight="13.5"/>
  <cols>
    <col min="1" max="1" width="10.75" customWidth="1"/>
    <col min="2" max="2" width="19.5" style="5" customWidth="1"/>
    <col min="3" max="3" width="13.5" customWidth="1"/>
    <col min="4" max="4" width="6.5" customWidth="1"/>
    <col min="5" max="5" width="4.75" customWidth="1"/>
    <col min="6" max="6" width="5.875" customWidth="1"/>
    <col min="7" max="7" width="12.25" customWidth="1"/>
    <col min="8" max="8" width="16.25" style="6" customWidth="1"/>
    <col min="9" max="9" width="19" style="7" customWidth="1"/>
    <col min="10" max="10" width="13.375" customWidth="1"/>
    <col min="11" max="11" width="15.125" customWidth="1"/>
    <col min="12" max="12" width="14" style="6" customWidth="1"/>
    <col min="13" max="13" width="21.125" style="6" customWidth="1"/>
    <col min="14" max="14" width="16.5" style="8" customWidth="1"/>
    <col min="15" max="15" width="28.125" customWidth="1"/>
    <col min="16" max="16" width="31.875" style="9" customWidth="1"/>
    <col min="17" max="17" width="81.625" customWidth="1"/>
    <col min="18" max="18" width="9.75"/>
    <col min="19" max="19" width="16.125" customWidth="1"/>
    <col min="20" max="20" width="10.75"/>
  </cols>
  <sheetData>
    <row r="1" spans="1:19" ht="35.25" hidden="1" customHeight="1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>
        <v>114192.04</v>
      </c>
    </row>
    <row r="2" spans="1:19" s="1" customFormat="1" ht="35.25" customHeight="1">
      <c r="A2" s="10" t="s">
        <v>1</v>
      </c>
      <c r="B2" s="11" t="s">
        <v>2</v>
      </c>
      <c r="C2" s="11" t="s">
        <v>3</v>
      </c>
      <c r="D2" s="11" t="s">
        <v>4</v>
      </c>
      <c r="E2" s="71" t="s">
        <v>5</v>
      </c>
      <c r="F2" s="72"/>
      <c r="G2" s="11" t="s">
        <v>6</v>
      </c>
      <c r="H2" s="12" t="s">
        <v>7</v>
      </c>
      <c r="I2" s="12" t="s">
        <v>8</v>
      </c>
      <c r="J2" s="11" t="s">
        <v>9</v>
      </c>
      <c r="K2" s="11" t="s">
        <v>10</v>
      </c>
      <c r="L2" s="12" t="s">
        <v>11</v>
      </c>
      <c r="M2" s="12" t="s">
        <v>12</v>
      </c>
      <c r="N2" s="31" t="s">
        <v>13</v>
      </c>
      <c r="O2" s="11" t="s">
        <v>14</v>
      </c>
      <c r="P2" s="32" t="s">
        <v>15</v>
      </c>
    </row>
    <row r="3" spans="1:19" s="2" customFormat="1" ht="38.1" customHeight="1">
      <c r="A3" s="13" t="s">
        <v>16</v>
      </c>
      <c r="B3" s="14" t="s">
        <v>17</v>
      </c>
      <c r="C3" s="15">
        <v>43343</v>
      </c>
      <c r="D3" s="13" t="s">
        <v>18</v>
      </c>
      <c r="E3" s="13" t="s">
        <v>19</v>
      </c>
      <c r="F3" s="13" t="s">
        <v>20</v>
      </c>
      <c r="G3" s="16">
        <v>2785</v>
      </c>
      <c r="H3" s="17">
        <v>9454</v>
      </c>
      <c r="I3" s="17" t="s">
        <v>21</v>
      </c>
      <c r="J3" s="13"/>
      <c r="K3" s="15">
        <v>43429</v>
      </c>
      <c r="L3" s="17">
        <v>16.71</v>
      </c>
      <c r="M3" s="17">
        <v>0</v>
      </c>
      <c r="N3" s="33">
        <f>H3-L3+M3</f>
        <v>9437.2900000000009</v>
      </c>
      <c r="O3" s="34" t="s">
        <v>22</v>
      </c>
      <c r="P3" s="34"/>
      <c r="Q3" s="54" t="s">
        <v>23</v>
      </c>
      <c r="S3" s="55">
        <f>SUM(N3)</f>
        <v>9437.2900000000009</v>
      </c>
    </row>
    <row r="4" spans="1:19" s="2" customFormat="1" ht="29.25" customHeight="1">
      <c r="A4" s="13" t="s">
        <v>24</v>
      </c>
      <c r="B4" s="14" t="s">
        <v>17</v>
      </c>
      <c r="C4" s="15">
        <v>43346</v>
      </c>
      <c r="D4" s="13" t="s">
        <v>18</v>
      </c>
      <c r="E4" s="13" t="s">
        <v>19</v>
      </c>
      <c r="F4" s="13" t="s">
        <v>20</v>
      </c>
      <c r="G4" s="16">
        <v>2954</v>
      </c>
      <c r="H4" s="17">
        <v>10624.8</v>
      </c>
      <c r="I4" s="17" t="s">
        <v>25</v>
      </c>
      <c r="J4" s="13"/>
      <c r="K4" s="15">
        <v>43432</v>
      </c>
      <c r="L4" s="17">
        <v>17.239999999999998</v>
      </c>
      <c r="M4" s="17">
        <v>0</v>
      </c>
      <c r="N4" s="33">
        <f t="shared" ref="N4:N10" si="0">H4-L4+M4</f>
        <v>10607.56</v>
      </c>
      <c r="O4" s="34" t="s">
        <v>26</v>
      </c>
      <c r="P4" s="34"/>
      <c r="Q4" s="54" t="s">
        <v>23</v>
      </c>
      <c r="S4" s="55">
        <f>SUM(N4)</f>
        <v>10607.56</v>
      </c>
    </row>
    <row r="5" spans="1:19" s="2" customFormat="1" ht="93" customHeight="1">
      <c r="A5" s="13" t="s">
        <v>27</v>
      </c>
      <c r="B5" s="14" t="s">
        <v>28</v>
      </c>
      <c r="C5" s="15">
        <v>43353</v>
      </c>
      <c r="D5" s="13" t="s">
        <v>18</v>
      </c>
      <c r="E5" s="13" t="s">
        <v>19</v>
      </c>
      <c r="F5" s="13" t="s">
        <v>29</v>
      </c>
      <c r="G5" s="16">
        <v>89829</v>
      </c>
      <c r="H5" s="17">
        <v>231912.07</v>
      </c>
      <c r="I5" s="35" t="s">
        <v>30</v>
      </c>
      <c r="J5" s="13" t="s">
        <v>31</v>
      </c>
      <c r="K5" s="15">
        <v>43439</v>
      </c>
      <c r="L5" s="17">
        <v>538.97</v>
      </c>
      <c r="M5" s="17">
        <v>581.62</v>
      </c>
      <c r="N5" s="33">
        <f t="shared" si="0"/>
        <v>231954.72</v>
      </c>
      <c r="O5" s="34" t="s">
        <v>32</v>
      </c>
      <c r="P5" s="34" t="s">
        <v>33</v>
      </c>
      <c r="Q5" s="56" t="s">
        <v>34</v>
      </c>
      <c r="S5" s="55">
        <f>SUM(S3:S4)-5350.77-9437.29-10607.56</f>
        <v>-5350.77</v>
      </c>
    </row>
    <row r="6" spans="1:19" s="2" customFormat="1" ht="29.25" customHeight="1">
      <c r="A6" s="68" t="s">
        <v>35</v>
      </c>
      <c r="B6" s="14" t="s">
        <v>36</v>
      </c>
      <c r="C6" s="64">
        <v>43375</v>
      </c>
      <c r="D6" s="68" t="s">
        <v>18</v>
      </c>
      <c r="E6" s="68" t="s">
        <v>19</v>
      </c>
      <c r="F6" s="68" t="s">
        <v>29</v>
      </c>
      <c r="G6" s="16">
        <v>1608</v>
      </c>
      <c r="H6" s="17">
        <v>2342.86</v>
      </c>
      <c r="I6" s="66" t="s">
        <v>37</v>
      </c>
      <c r="J6" s="68" t="s">
        <v>38</v>
      </c>
      <c r="K6" s="64">
        <v>43461</v>
      </c>
      <c r="L6" s="17">
        <v>0</v>
      </c>
      <c r="M6" s="17">
        <v>0</v>
      </c>
      <c r="N6" s="33">
        <f t="shared" si="0"/>
        <v>2342.86</v>
      </c>
      <c r="O6" s="34" t="s">
        <v>39</v>
      </c>
      <c r="P6" s="34"/>
      <c r="Q6" s="54" t="s">
        <v>40</v>
      </c>
    </row>
    <row r="7" spans="1:19" s="2" customFormat="1" ht="29.25" customHeight="1">
      <c r="A7" s="69"/>
      <c r="B7" s="14" t="s">
        <v>41</v>
      </c>
      <c r="C7" s="65"/>
      <c r="D7" s="69"/>
      <c r="E7" s="69"/>
      <c r="F7" s="69"/>
      <c r="G7" s="16">
        <v>22522</v>
      </c>
      <c r="H7" s="17">
        <v>92252.91</v>
      </c>
      <c r="I7" s="67"/>
      <c r="J7" s="69"/>
      <c r="K7" s="65"/>
      <c r="L7" s="17">
        <v>135.13</v>
      </c>
      <c r="M7" s="17">
        <v>634.41</v>
      </c>
      <c r="N7" s="33">
        <f t="shared" si="0"/>
        <v>92752.19</v>
      </c>
      <c r="O7" s="34" t="s">
        <v>42</v>
      </c>
      <c r="P7" s="36" t="s">
        <v>43</v>
      </c>
      <c r="Q7" s="54" t="s">
        <v>44</v>
      </c>
    </row>
    <row r="8" spans="1:19" s="2" customFormat="1" ht="29.25" customHeight="1">
      <c r="A8" s="13" t="s">
        <v>45</v>
      </c>
      <c r="B8" s="14" t="s">
        <v>46</v>
      </c>
      <c r="C8" s="15">
        <v>43388</v>
      </c>
      <c r="D8" s="13" t="s">
        <v>18</v>
      </c>
      <c r="E8" s="13" t="s">
        <v>19</v>
      </c>
      <c r="F8" s="13" t="s">
        <v>29</v>
      </c>
      <c r="G8" s="16">
        <v>56990</v>
      </c>
      <c r="H8" s="17">
        <v>121239.99</v>
      </c>
      <c r="I8" s="35" t="s">
        <v>47</v>
      </c>
      <c r="J8" s="13" t="s">
        <v>48</v>
      </c>
      <c r="K8" s="15">
        <v>43474</v>
      </c>
      <c r="L8" s="17">
        <v>341.94</v>
      </c>
      <c r="M8" s="17">
        <v>617.94000000000005</v>
      </c>
      <c r="N8" s="33">
        <f t="shared" si="0"/>
        <v>121515.99</v>
      </c>
      <c r="O8" s="36" t="s">
        <v>49</v>
      </c>
      <c r="P8" s="37" t="s">
        <v>50</v>
      </c>
      <c r="Q8" s="54" t="s">
        <v>44</v>
      </c>
    </row>
    <row r="9" spans="1:19" s="2" customFormat="1" ht="29.25" customHeight="1">
      <c r="A9" s="13" t="s">
        <v>51</v>
      </c>
      <c r="B9" s="14" t="s">
        <v>52</v>
      </c>
      <c r="C9" s="15">
        <v>43405</v>
      </c>
      <c r="D9" s="13" t="s">
        <v>18</v>
      </c>
      <c r="E9" s="13" t="s">
        <v>19</v>
      </c>
      <c r="F9" s="13" t="s">
        <v>53</v>
      </c>
      <c r="G9" s="16">
        <v>383</v>
      </c>
      <c r="H9" s="17">
        <v>1340.5</v>
      </c>
      <c r="I9" s="35"/>
      <c r="J9" s="13"/>
      <c r="K9" s="15">
        <v>43474</v>
      </c>
      <c r="L9" s="17">
        <v>2.2999999999999998</v>
      </c>
      <c r="M9" s="17">
        <v>0</v>
      </c>
      <c r="N9" s="33">
        <f t="shared" si="0"/>
        <v>1338.2</v>
      </c>
      <c r="O9" s="38" t="s">
        <v>54</v>
      </c>
      <c r="P9" s="37" t="s">
        <v>55</v>
      </c>
      <c r="Q9" s="54" t="s">
        <v>56</v>
      </c>
    </row>
    <row r="10" spans="1:19" s="2" customFormat="1" ht="29.25" customHeight="1">
      <c r="A10" s="13" t="s">
        <v>57</v>
      </c>
      <c r="B10" s="14" t="s">
        <v>58</v>
      </c>
      <c r="C10" s="15">
        <v>43402</v>
      </c>
      <c r="D10" s="13" t="s">
        <v>18</v>
      </c>
      <c r="E10" s="13" t="s">
        <v>19</v>
      </c>
      <c r="F10" s="13" t="s">
        <v>29</v>
      </c>
      <c r="G10" s="16">
        <v>16792</v>
      </c>
      <c r="H10" s="17">
        <v>19998.439999999999</v>
      </c>
      <c r="I10" s="35" t="s">
        <v>59</v>
      </c>
      <c r="J10" s="13" t="s">
        <v>60</v>
      </c>
      <c r="K10" s="15">
        <v>43487</v>
      </c>
      <c r="L10" s="17">
        <v>100.75</v>
      </c>
      <c r="M10" s="17">
        <v>0</v>
      </c>
      <c r="N10" s="33">
        <f t="shared" si="0"/>
        <v>19897.689999999999</v>
      </c>
      <c r="O10" s="38" t="s">
        <v>61</v>
      </c>
      <c r="P10" s="37" t="s">
        <v>62</v>
      </c>
      <c r="Q10" s="54" t="s">
        <v>56</v>
      </c>
    </row>
    <row r="11" spans="1:19" s="2" customFormat="1" ht="57" customHeight="1">
      <c r="A11" s="68" t="s">
        <v>63</v>
      </c>
      <c r="B11" s="14" t="s">
        <v>64</v>
      </c>
      <c r="C11" s="64">
        <v>43423</v>
      </c>
      <c r="D11" s="68" t="s">
        <v>18</v>
      </c>
      <c r="E11" s="68" t="s">
        <v>19</v>
      </c>
      <c r="F11" s="68" t="s">
        <v>29</v>
      </c>
      <c r="G11" s="16" t="s">
        <v>65</v>
      </c>
      <c r="H11" s="17">
        <v>116378.39</v>
      </c>
      <c r="I11" s="66" t="s">
        <v>66</v>
      </c>
      <c r="J11" s="68" t="s">
        <v>67</v>
      </c>
      <c r="K11" s="64">
        <v>43510</v>
      </c>
      <c r="L11" s="17">
        <v>306.95</v>
      </c>
      <c r="M11" s="17">
        <v>749.28</v>
      </c>
      <c r="N11" s="33">
        <v>116820.72</v>
      </c>
      <c r="O11" s="34" t="s">
        <v>68</v>
      </c>
      <c r="P11" s="37" t="s">
        <v>69</v>
      </c>
      <c r="Q11" s="56" t="s">
        <v>70</v>
      </c>
    </row>
    <row r="12" spans="1:19" s="2" customFormat="1" ht="29.25" customHeight="1">
      <c r="A12" s="68"/>
      <c r="B12" s="14" t="s">
        <v>71</v>
      </c>
      <c r="C12" s="64"/>
      <c r="D12" s="68"/>
      <c r="E12" s="68"/>
      <c r="F12" s="68"/>
      <c r="G12" s="16">
        <v>8484</v>
      </c>
      <c r="H12" s="17">
        <v>15048.77</v>
      </c>
      <c r="I12" s="66"/>
      <c r="J12" s="68"/>
      <c r="K12" s="64"/>
      <c r="L12" s="17">
        <v>0</v>
      </c>
      <c r="M12" s="17">
        <v>0</v>
      </c>
      <c r="N12" s="33">
        <f t="shared" ref="N12:N18" si="1">H12-L12+M12</f>
        <v>15048.77</v>
      </c>
      <c r="O12" s="38" t="s">
        <v>72</v>
      </c>
      <c r="P12" s="37" t="s">
        <v>73</v>
      </c>
      <c r="Q12" s="54" t="s">
        <v>74</v>
      </c>
    </row>
    <row r="13" spans="1:19" s="2" customFormat="1" ht="29.25" customHeight="1">
      <c r="A13" s="69"/>
      <c r="B13" s="14" t="s">
        <v>75</v>
      </c>
      <c r="C13" s="65"/>
      <c r="D13" s="69"/>
      <c r="E13" s="69"/>
      <c r="F13" s="69"/>
      <c r="G13" s="16">
        <v>4104</v>
      </c>
      <c r="H13" s="17">
        <v>13543.2</v>
      </c>
      <c r="I13" s="67"/>
      <c r="J13" s="69"/>
      <c r="K13" s="65"/>
      <c r="L13" s="17">
        <v>0</v>
      </c>
      <c r="M13" s="17">
        <v>0</v>
      </c>
      <c r="N13" s="33">
        <f t="shared" si="1"/>
        <v>13543.2</v>
      </c>
      <c r="O13" s="38" t="s">
        <v>76</v>
      </c>
      <c r="P13" s="37"/>
      <c r="Q13" s="54" t="s">
        <v>77</v>
      </c>
    </row>
    <row r="14" spans="1:19" s="2" customFormat="1" ht="57.95" customHeight="1">
      <c r="A14" s="58" t="s">
        <v>78</v>
      </c>
      <c r="B14" s="14" t="s">
        <v>79</v>
      </c>
      <c r="C14" s="59">
        <v>43451</v>
      </c>
      <c r="D14" s="58" t="s">
        <v>18</v>
      </c>
      <c r="E14" s="58" t="s">
        <v>19</v>
      </c>
      <c r="F14" s="58" t="s">
        <v>29</v>
      </c>
      <c r="G14" s="75">
        <v>63822</v>
      </c>
      <c r="H14" s="60">
        <v>126551.97</v>
      </c>
      <c r="I14" s="60" t="s">
        <v>80</v>
      </c>
      <c r="J14" s="58" t="s">
        <v>48</v>
      </c>
      <c r="K14" s="59">
        <v>43535</v>
      </c>
      <c r="L14" s="17">
        <v>382.93</v>
      </c>
      <c r="M14" s="17">
        <v>864.2</v>
      </c>
      <c r="N14" s="76">
        <f t="shared" si="1"/>
        <v>127033.24</v>
      </c>
      <c r="O14" s="34" t="s">
        <v>81</v>
      </c>
      <c r="P14" s="36" t="s">
        <v>82</v>
      </c>
      <c r="Q14" s="57" t="s">
        <v>83</v>
      </c>
    </row>
    <row r="15" spans="1:19" s="2" customFormat="1" ht="29.25" customHeight="1">
      <c r="A15" s="13" t="s">
        <v>84</v>
      </c>
      <c r="B15" s="14" t="s">
        <v>85</v>
      </c>
      <c r="C15" s="15">
        <v>43472</v>
      </c>
      <c r="D15" s="13" t="s">
        <v>18</v>
      </c>
      <c r="E15" s="13" t="s">
        <v>19</v>
      </c>
      <c r="F15" s="13" t="s">
        <v>29</v>
      </c>
      <c r="G15" s="16">
        <v>72063</v>
      </c>
      <c r="H15" s="17">
        <v>118181.07</v>
      </c>
      <c r="I15" s="35" t="s">
        <v>86</v>
      </c>
      <c r="J15" s="13" t="s">
        <v>48</v>
      </c>
      <c r="K15" s="15">
        <v>43556</v>
      </c>
      <c r="L15" s="17">
        <v>432.38</v>
      </c>
      <c r="M15" s="17">
        <v>796.15</v>
      </c>
      <c r="N15" s="33">
        <f t="shared" si="1"/>
        <v>118544.84</v>
      </c>
      <c r="O15" s="74" t="s">
        <v>109</v>
      </c>
      <c r="P15" s="77" t="s">
        <v>108</v>
      </c>
      <c r="Q15" s="62" t="s">
        <v>106</v>
      </c>
    </row>
    <row r="16" spans="1:19" s="2" customFormat="1" ht="29.25" customHeight="1">
      <c r="A16" s="13" t="s">
        <v>88</v>
      </c>
      <c r="B16" s="14" t="s">
        <v>85</v>
      </c>
      <c r="C16" s="15">
        <v>43481</v>
      </c>
      <c r="D16" s="13" t="s">
        <v>18</v>
      </c>
      <c r="E16" s="13" t="s">
        <v>19</v>
      </c>
      <c r="F16" s="13" t="s">
        <v>29</v>
      </c>
      <c r="G16" s="16">
        <v>23003</v>
      </c>
      <c r="H16" s="17">
        <v>53635.88</v>
      </c>
      <c r="I16" s="35" t="s">
        <v>89</v>
      </c>
      <c r="J16" s="13" t="s">
        <v>90</v>
      </c>
      <c r="K16" s="15">
        <v>43565</v>
      </c>
      <c r="L16" s="17">
        <v>138.02000000000001</v>
      </c>
      <c r="M16" s="17">
        <v>628.29999999999995</v>
      </c>
      <c r="N16" s="33">
        <f t="shared" si="1"/>
        <v>54126.16</v>
      </c>
      <c r="O16" s="61" t="s">
        <v>105</v>
      </c>
      <c r="P16" s="63" t="s">
        <v>107</v>
      </c>
      <c r="Q16" s="54" t="s">
        <v>87</v>
      </c>
    </row>
    <row r="17" spans="1:22" s="2" customFormat="1" ht="29.25" customHeight="1">
      <c r="A17" s="68" t="s">
        <v>91</v>
      </c>
      <c r="B17" s="14" t="s">
        <v>92</v>
      </c>
      <c r="C17" s="64">
        <v>43493</v>
      </c>
      <c r="D17" s="68" t="s">
        <v>18</v>
      </c>
      <c r="E17" s="68" t="s">
        <v>19</v>
      </c>
      <c r="F17" s="68" t="s">
        <v>29</v>
      </c>
      <c r="G17" s="16">
        <v>12439</v>
      </c>
      <c r="H17" s="17">
        <v>26821.47</v>
      </c>
      <c r="I17" s="66" t="s">
        <v>93</v>
      </c>
      <c r="J17" s="68" t="s">
        <v>94</v>
      </c>
      <c r="K17" s="64">
        <v>43577</v>
      </c>
      <c r="L17" s="17">
        <v>0</v>
      </c>
      <c r="M17" s="17">
        <v>0</v>
      </c>
      <c r="N17" s="33">
        <f t="shared" si="1"/>
        <v>26821.47</v>
      </c>
      <c r="O17" s="39"/>
      <c r="P17" s="40"/>
      <c r="Q17" s="54" t="s">
        <v>95</v>
      </c>
    </row>
    <row r="18" spans="1:22" s="2" customFormat="1" ht="63" customHeight="1">
      <c r="A18" s="69"/>
      <c r="B18" s="14" t="s">
        <v>96</v>
      </c>
      <c r="C18" s="65"/>
      <c r="D18" s="69"/>
      <c r="E18" s="69"/>
      <c r="F18" s="69"/>
      <c r="G18" s="16">
        <v>116010</v>
      </c>
      <c r="H18" s="17">
        <v>274654.49</v>
      </c>
      <c r="I18" s="67"/>
      <c r="J18" s="69"/>
      <c r="K18" s="65"/>
      <c r="L18" s="17">
        <v>670.43</v>
      </c>
      <c r="M18" s="17">
        <v>471.26</v>
      </c>
      <c r="N18" s="33">
        <f t="shared" si="1"/>
        <v>274455.32</v>
      </c>
      <c r="O18" s="39"/>
      <c r="P18" s="40"/>
      <c r="Q18" s="54" t="s">
        <v>97</v>
      </c>
    </row>
    <row r="19" spans="1:22" s="2" customFormat="1" ht="63" customHeight="1">
      <c r="A19" s="68" t="s">
        <v>98</v>
      </c>
      <c r="B19" s="14" t="s">
        <v>99</v>
      </c>
      <c r="C19" s="64">
        <v>43535</v>
      </c>
      <c r="D19" s="68" t="s">
        <v>18</v>
      </c>
      <c r="E19" s="68" t="s">
        <v>19</v>
      </c>
      <c r="F19" s="68" t="s">
        <v>29</v>
      </c>
      <c r="G19" s="16">
        <v>6192</v>
      </c>
      <c r="H19" s="17">
        <v>9603.7900000000009</v>
      </c>
      <c r="I19" s="66" t="s">
        <v>100</v>
      </c>
      <c r="J19" s="68" t="s">
        <v>48</v>
      </c>
      <c r="K19" s="64">
        <v>43621</v>
      </c>
      <c r="L19" s="17">
        <v>0</v>
      </c>
      <c r="M19" s="17">
        <v>0</v>
      </c>
      <c r="N19" s="33">
        <f>H19-L19+M19</f>
        <v>9603.7900000000009</v>
      </c>
      <c r="O19" s="39"/>
      <c r="P19" s="40"/>
    </row>
    <row r="20" spans="1:22" s="2" customFormat="1" ht="63" customHeight="1">
      <c r="A20" s="69"/>
      <c r="B20" s="14" t="s">
        <v>101</v>
      </c>
      <c r="C20" s="65"/>
      <c r="D20" s="69"/>
      <c r="E20" s="69"/>
      <c r="F20" s="69"/>
      <c r="G20" s="16">
        <v>71589</v>
      </c>
      <c r="H20" s="17">
        <v>138318.16</v>
      </c>
      <c r="I20" s="67"/>
      <c r="J20" s="69"/>
      <c r="K20" s="65"/>
      <c r="L20" s="17">
        <v>429.53</v>
      </c>
      <c r="M20" s="17">
        <v>611.88</v>
      </c>
      <c r="N20" s="33">
        <f>H20-L20+M20</f>
        <v>138500.51</v>
      </c>
      <c r="O20" s="41"/>
      <c r="P20" s="41"/>
    </row>
    <row r="21" spans="1:22" s="2" customFormat="1" ht="63" customHeight="1">
      <c r="A21" s="13" t="s">
        <v>102</v>
      </c>
      <c r="B21" s="14" t="s">
        <v>103</v>
      </c>
      <c r="C21" s="15">
        <v>43544</v>
      </c>
      <c r="D21" s="13" t="s">
        <v>18</v>
      </c>
      <c r="E21" s="13" t="s">
        <v>19</v>
      </c>
      <c r="F21" s="13" t="s">
        <v>29</v>
      </c>
      <c r="G21" s="16">
        <v>26314</v>
      </c>
      <c r="H21" s="17">
        <v>72858.73</v>
      </c>
      <c r="I21" s="35" t="s">
        <v>104</v>
      </c>
      <c r="J21" s="13" t="s">
        <v>90</v>
      </c>
      <c r="K21" s="15">
        <v>43630</v>
      </c>
      <c r="L21" s="17">
        <v>157.88</v>
      </c>
      <c r="M21" s="17">
        <v>788.72</v>
      </c>
      <c r="N21" s="33">
        <f>H21-L21+M21</f>
        <v>73489.570000000007</v>
      </c>
      <c r="O21" s="39"/>
      <c r="P21" s="40"/>
    </row>
    <row r="22" spans="1:22" s="2" customFormat="1" ht="63" customHeight="1">
      <c r="A22" s="13"/>
      <c r="B22" s="14"/>
      <c r="C22" s="15"/>
      <c r="D22" s="13"/>
      <c r="E22" s="13"/>
      <c r="F22" s="13"/>
      <c r="G22" s="16"/>
      <c r="H22" s="17"/>
      <c r="I22" s="35"/>
      <c r="J22" s="13"/>
      <c r="K22" s="15"/>
      <c r="L22" s="17"/>
      <c r="M22" s="17"/>
      <c r="N22" s="33"/>
      <c r="O22" s="39"/>
      <c r="P22" s="40"/>
    </row>
    <row r="23" spans="1:22" s="2" customFormat="1" ht="63" customHeight="1">
      <c r="A23" s="13"/>
      <c r="B23" s="14"/>
      <c r="C23" s="15"/>
      <c r="D23" s="13"/>
      <c r="E23" s="13"/>
      <c r="F23" s="13"/>
      <c r="G23" s="16"/>
      <c r="H23" s="17"/>
      <c r="I23" s="35"/>
      <c r="J23" s="13"/>
      <c r="K23" s="15"/>
      <c r="L23" s="17"/>
      <c r="M23" s="17"/>
      <c r="N23" s="33"/>
      <c r="O23" s="39"/>
      <c r="P23" s="40"/>
    </row>
    <row r="24" spans="1:22" s="2" customFormat="1" ht="63" customHeight="1">
      <c r="A24" s="13"/>
      <c r="B24" s="14"/>
      <c r="C24" s="15"/>
      <c r="D24" s="13"/>
      <c r="E24" s="13"/>
      <c r="F24" s="13"/>
      <c r="G24" s="16"/>
      <c r="H24" s="17"/>
      <c r="I24" s="35"/>
      <c r="J24" s="13"/>
      <c r="K24" s="15"/>
      <c r="L24" s="17"/>
      <c r="M24" s="17"/>
      <c r="N24" s="33"/>
      <c r="O24" s="39"/>
      <c r="P24" s="40"/>
    </row>
    <row r="25" spans="1:22" s="2" customFormat="1" ht="63" customHeight="1">
      <c r="A25" s="13"/>
      <c r="B25" s="14"/>
      <c r="C25" s="15"/>
      <c r="D25" s="13"/>
      <c r="E25" s="13"/>
      <c r="F25" s="13"/>
      <c r="G25" s="16"/>
      <c r="H25" s="17"/>
      <c r="I25" s="35"/>
      <c r="J25" s="13"/>
      <c r="K25" s="15"/>
      <c r="L25" s="17"/>
      <c r="M25" s="17"/>
      <c r="N25" s="33"/>
      <c r="O25" s="39"/>
      <c r="P25" s="40"/>
    </row>
    <row r="26" spans="1:22" s="2" customFormat="1" ht="63" customHeight="1">
      <c r="A26" s="13"/>
      <c r="B26" s="14"/>
      <c r="C26" s="15"/>
      <c r="D26" s="13"/>
      <c r="E26" s="13"/>
      <c r="F26" s="13"/>
      <c r="G26" s="16"/>
      <c r="H26" s="17"/>
      <c r="I26" s="35"/>
      <c r="J26" s="13"/>
      <c r="K26" s="15"/>
      <c r="L26" s="17"/>
      <c r="M26" s="17"/>
      <c r="N26" s="33"/>
      <c r="O26" s="39"/>
      <c r="P26" s="40"/>
    </row>
    <row r="27" spans="1:22" s="2" customFormat="1" ht="63" customHeight="1">
      <c r="A27" s="13"/>
      <c r="B27" s="14"/>
      <c r="C27" s="15"/>
      <c r="D27" s="13"/>
      <c r="E27" s="13"/>
      <c r="F27" s="13"/>
      <c r="G27" s="16"/>
      <c r="H27" s="17"/>
      <c r="I27" s="35"/>
      <c r="J27" s="13"/>
      <c r="K27" s="15"/>
      <c r="L27" s="17"/>
      <c r="M27" s="17"/>
      <c r="N27" s="33"/>
      <c r="O27" s="39"/>
      <c r="P27" s="40"/>
    </row>
    <row r="28" spans="1:22" s="2" customFormat="1" ht="63" customHeight="1">
      <c r="A28" s="13"/>
      <c r="B28" s="14"/>
      <c r="C28" s="15"/>
      <c r="D28" s="13"/>
      <c r="E28" s="13"/>
      <c r="F28" s="13"/>
      <c r="G28" s="16"/>
      <c r="H28" s="17"/>
      <c r="I28" s="35"/>
      <c r="J28" s="13"/>
      <c r="K28" s="15"/>
      <c r="L28" s="17"/>
      <c r="M28" s="17"/>
      <c r="N28" s="33"/>
      <c r="O28" s="39"/>
      <c r="P28" s="40"/>
    </row>
    <row r="29" spans="1:22" s="2" customFormat="1" ht="29.25" customHeight="1">
      <c r="A29" s="13"/>
      <c r="B29" s="14"/>
      <c r="C29" s="15"/>
      <c r="D29" s="13"/>
      <c r="E29" s="13"/>
      <c r="F29" s="13"/>
      <c r="G29" s="16"/>
      <c r="H29" s="17"/>
      <c r="I29" s="35"/>
      <c r="J29" s="13"/>
      <c r="K29" s="15"/>
      <c r="L29" s="17"/>
      <c r="M29" s="17"/>
      <c r="N29" s="17"/>
      <c r="O29" s="39"/>
      <c r="P29" s="40"/>
    </row>
    <row r="30" spans="1:22" s="3" customFormat="1" ht="29.25" customHeight="1">
      <c r="A30" s="73"/>
      <c r="B30" s="73"/>
      <c r="C30" s="73"/>
      <c r="D30" s="73"/>
      <c r="E30" s="73"/>
      <c r="F30" s="73"/>
      <c r="G30" s="19" t="e">
        <f>SUM(#REF!)</f>
        <v>#REF!</v>
      </c>
      <c r="H30" s="20" t="e">
        <f>SUM(#REF!)</f>
        <v>#REF!</v>
      </c>
      <c r="I30" s="20"/>
      <c r="J30" s="18"/>
      <c r="K30" s="18"/>
      <c r="L30" s="20"/>
      <c r="M30" s="20"/>
      <c r="N30" s="33"/>
      <c r="O30" s="42"/>
      <c r="P30" s="43"/>
    </row>
    <row r="31" spans="1:22" s="4" customFormat="1" ht="29.25" customHeight="1">
      <c r="A31" s="21"/>
      <c r="B31" s="22"/>
      <c r="C31" s="21"/>
      <c r="D31" s="21"/>
      <c r="E31" s="21"/>
      <c r="F31" s="21"/>
      <c r="G31" s="23"/>
      <c r="H31" s="24"/>
      <c r="I31" s="44"/>
      <c r="J31" s="21"/>
      <c r="K31" s="21"/>
      <c r="L31" s="24"/>
      <c r="M31" s="24"/>
      <c r="N31" s="45"/>
      <c r="O31" s="46"/>
      <c r="P31" s="47"/>
      <c r="Q31" s="3"/>
      <c r="R31" s="3"/>
      <c r="S31" s="3"/>
      <c r="T31" s="3"/>
      <c r="U31" s="3"/>
      <c r="V31" s="3"/>
    </row>
    <row r="32" spans="1:22" s="4" customFormat="1" ht="29.25" customHeight="1">
      <c r="A32" s="21"/>
      <c r="B32" s="22"/>
      <c r="C32" s="21"/>
      <c r="D32" s="21"/>
      <c r="E32" s="21"/>
      <c r="F32" s="21"/>
      <c r="G32" s="23"/>
      <c r="H32" s="24"/>
      <c r="I32" s="44"/>
      <c r="J32" s="21"/>
      <c r="K32" s="21"/>
      <c r="L32" s="24"/>
      <c r="M32" s="24"/>
      <c r="N32" s="45"/>
      <c r="O32" s="46"/>
      <c r="P32" s="47"/>
      <c r="Q32" s="3"/>
      <c r="R32" s="3"/>
      <c r="S32" s="3"/>
      <c r="T32" s="3"/>
      <c r="U32" s="3"/>
      <c r="V32" s="3"/>
    </row>
    <row r="33" spans="1:22" s="4" customFormat="1" ht="29.25" customHeight="1">
      <c r="A33" s="25"/>
      <c r="B33" s="26"/>
      <c r="C33" s="25"/>
      <c r="D33" s="25"/>
      <c r="E33" s="25"/>
      <c r="F33" s="25"/>
      <c r="G33" s="27"/>
      <c r="H33" s="28"/>
      <c r="I33" s="48"/>
      <c r="J33" s="25"/>
      <c r="K33" s="25"/>
      <c r="L33" s="28"/>
      <c r="M33" s="28"/>
      <c r="N33" s="49"/>
      <c r="O33" s="25"/>
      <c r="P33" s="50"/>
    </row>
    <row r="34" spans="1:22" s="4" customFormat="1" ht="16.5">
      <c r="A34" s="25"/>
      <c r="B34" s="26"/>
      <c r="C34" s="25"/>
      <c r="D34" s="25"/>
      <c r="E34" s="25"/>
      <c r="F34" s="25"/>
      <c r="G34" s="27"/>
      <c r="H34" s="28"/>
      <c r="I34" s="48"/>
      <c r="J34" s="25"/>
      <c r="K34" s="25"/>
      <c r="L34" s="28"/>
      <c r="M34" s="28"/>
      <c r="N34" s="49"/>
      <c r="O34" s="25"/>
      <c r="P34" s="50"/>
    </row>
    <row r="35" spans="1:22" s="4" customFormat="1" ht="16.5">
      <c r="A35" s="25"/>
      <c r="B35" s="26"/>
      <c r="C35" s="25"/>
      <c r="D35" s="25"/>
      <c r="E35" s="25"/>
      <c r="F35" s="25"/>
      <c r="G35" s="25"/>
      <c r="H35" s="28"/>
      <c r="I35" s="48"/>
      <c r="J35" s="25"/>
      <c r="K35" s="25"/>
      <c r="L35" s="28"/>
      <c r="M35" s="28"/>
      <c r="N35" s="49"/>
      <c r="O35" s="25"/>
      <c r="P35" s="50"/>
    </row>
    <row r="36" spans="1:22" s="4" customFormat="1" ht="16.5">
      <c r="A36" s="25"/>
      <c r="B36" s="26"/>
      <c r="C36" s="25"/>
      <c r="D36" s="25"/>
      <c r="E36" s="25"/>
      <c r="F36" s="25"/>
      <c r="G36" s="25"/>
      <c r="H36" s="28"/>
      <c r="I36" s="48"/>
      <c r="J36" s="25"/>
      <c r="K36" s="25"/>
      <c r="L36" s="28"/>
      <c r="M36" s="28"/>
      <c r="N36" s="49"/>
      <c r="O36" s="25"/>
      <c r="P36" s="50"/>
    </row>
    <row r="37" spans="1:22" s="4" customFormat="1">
      <c r="B37" s="29"/>
      <c r="H37" s="30"/>
      <c r="I37" s="51"/>
      <c r="L37" s="30"/>
      <c r="M37" s="30"/>
      <c r="N37" s="52"/>
      <c r="P37" s="53"/>
    </row>
    <row r="38" spans="1:22" s="4" customFormat="1">
      <c r="B38" s="29"/>
      <c r="H38" s="30"/>
      <c r="I38" s="51"/>
      <c r="L38" s="30"/>
      <c r="M38" s="30"/>
      <c r="N38" s="52"/>
      <c r="P38" s="53"/>
    </row>
    <row r="39" spans="1:22">
      <c r="A39" s="4"/>
      <c r="B39" s="29"/>
      <c r="C39" s="4"/>
      <c r="D39" s="4"/>
      <c r="E39" s="4"/>
      <c r="F39" s="4"/>
      <c r="G39" s="4"/>
      <c r="H39" s="30"/>
      <c r="I39" s="51"/>
      <c r="J39" s="4"/>
      <c r="K39" s="4"/>
      <c r="L39" s="30"/>
      <c r="M39" s="30"/>
      <c r="N39" s="52"/>
      <c r="O39" s="4"/>
      <c r="P39" s="53"/>
      <c r="Q39" s="4"/>
      <c r="R39" s="4"/>
      <c r="S39" s="4"/>
      <c r="T39" s="4"/>
      <c r="U39" s="4"/>
      <c r="V39" s="4"/>
    </row>
    <row r="40" spans="1:22">
      <c r="A40" s="4"/>
      <c r="B40" s="29"/>
      <c r="C40" s="4"/>
      <c r="D40" s="4"/>
      <c r="E40" s="4"/>
      <c r="F40" s="4"/>
      <c r="G40" s="4"/>
      <c r="H40" s="30"/>
      <c r="I40" s="51"/>
      <c r="J40" s="4"/>
      <c r="K40" s="4"/>
      <c r="L40" s="30"/>
      <c r="M40" s="30"/>
      <c r="N40" s="52"/>
      <c r="O40" s="4"/>
      <c r="P40" s="53"/>
      <c r="Q40" s="4"/>
      <c r="R40" s="4"/>
      <c r="S40" s="4"/>
      <c r="T40" s="4"/>
      <c r="U40" s="4"/>
      <c r="V40" s="4"/>
    </row>
  </sheetData>
  <mergeCells count="35">
    <mergeCell ref="A1:P1"/>
    <mergeCell ref="E2:F2"/>
    <mergeCell ref="A30:F30"/>
    <mergeCell ref="A6:A7"/>
    <mergeCell ref="A11:A13"/>
    <mergeCell ref="A17:A18"/>
    <mergeCell ref="A19:A20"/>
    <mergeCell ref="C6:C7"/>
    <mergeCell ref="C11:C13"/>
    <mergeCell ref="C17:C18"/>
    <mergeCell ref="C19:C20"/>
    <mergeCell ref="D6:D7"/>
    <mergeCell ref="D11:D13"/>
    <mergeCell ref="D17:D18"/>
    <mergeCell ref="D19:D20"/>
    <mergeCell ref="E6:E7"/>
    <mergeCell ref="E11:E13"/>
    <mergeCell ref="E17:E18"/>
    <mergeCell ref="E19:E20"/>
    <mergeCell ref="F6:F7"/>
    <mergeCell ref="F11:F13"/>
    <mergeCell ref="F17:F18"/>
    <mergeCell ref="F19:F20"/>
    <mergeCell ref="K6:K7"/>
    <mergeCell ref="K11:K13"/>
    <mergeCell ref="K17:K18"/>
    <mergeCell ref="K19:K20"/>
    <mergeCell ref="I6:I7"/>
    <mergeCell ref="I11:I13"/>
    <mergeCell ref="I17:I18"/>
    <mergeCell ref="I19:I20"/>
    <mergeCell ref="J6:J7"/>
    <mergeCell ref="J11:J13"/>
    <mergeCell ref="J17:J18"/>
    <mergeCell ref="J19:J20"/>
  </mergeCells>
  <phoneticPr fontId="7" type="noConversion"/>
  <pageMargins left="0.31496062992126" right="0.31496062992126" top="0.55118110236220497" bottom="0.55118110236220497" header="0.31496062992126" footer="0.31496062992126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CHERRY</vt:lpstr>
      <vt:lpstr>CHERRY!Print_Titles</vt:lpstr>
    </vt:vector>
  </TitlesOfParts>
  <Company>MSCD龙帝国技术社区 Htpp://Bbs.Mscode.Cc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Cheny130227</dc:creator>
  <cp:lastModifiedBy>Administrator</cp:lastModifiedBy>
  <cp:lastPrinted>2019-02-28T06:23:00Z</cp:lastPrinted>
  <dcterms:created xsi:type="dcterms:W3CDTF">2013-06-24T07:16:00Z</dcterms:created>
  <dcterms:modified xsi:type="dcterms:W3CDTF">2019-03-25T08:04:34Z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